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w0643\user3\MartinP\DesktopW10\"/>
    </mc:Choice>
  </mc:AlternateContent>
  <bookViews>
    <workbookView xWindow="0" yWindow="0" windowWidth="19170" windowHeight="4980" activeTab="1"/>
  </bookViews>
  <sheets>
    <sheet name="Cover" sheetId="10" r:id="rId1"/>
    <sheet name="Signature+Distribution Tables" sheetId="7" r:id="rId2"/>
    <sheet name="Change Record" sheetId="8" r:id="rId3"/>
    <sheet name="S6_JCS_LR_HR_L2" sheetId="12" r:id="rId4"/>
    <sheet name="Size Summary" sheetId="13" r:id="rId5"/>
    <sheet name="Configuration" sheetId="14" r:id="rId6"/>
  </sheets>
  <externalReferences>
    <externalReference r:id="rId7"/>
  </externalReferences>
  <definedNames>
    <definedName name="_xlnm._FilterDatabase" localSheetId="3" hidden="1">S6_JCS_LR_HR_L2!$A$9:$AE$203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Cover!$A$1:$F$32</definedName>
    <definedName name="_xlnm.Print_Area" localSheetId="3">S6_JCS_LR_HR_L2!$A$7:$AE$203</definedName>
    <definedName name="Z_63BD581F_6061_465F_83DA_48E9E81BCCCD_.wvu.Cols" localSheetId="3" hidden="1">S6_JCS_LR_HR_L2!#REF!</definedName>
    <definedName name="Z_63BD581F_6061_465F_83DA_48E9E81BCCCD_.wvu.FilterData" localSheetId="3" hidden="1">S6_JCS_LR_HR_L2!$A$3:$Z$102</definedName>
    <definedName name="Z_78D61464_E0C3_754E_BE1F_6B31229D8C27_.wvu.Cols" localSheetId="3" hidden="1">S6_JCS_LR_HR_L2!#REF!</definedName>
    <definedName name="Z_78D61464_E0C3_754E_BE1F_6B31229D8C27_.wvu.FilterData" localSheetId="3" hidden="1">S6_JCS_LR_HR_L2!$A$1:$AE$102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8" l="1"/>
  <c r="G2" i="7"/>
  <c r="D13" i="7"/>
  <c r="A14" i="10"/>
  <c r="C29" i="10"/>
  <c r="C28" i="10"/>
  <c r="C27" i="10"/>
  <c r="C26" i="10"/>
  <c r="H207" i="12"/>
  <c r="H209" i="12"/>
  <c r="K209" i="12"/>
  <c r="K207" i="12"/>
  <c r="M209" i="12"/>
  <c r="M208" i="12"/>
  <c r="M207" i="12"/>
  <c r="M205" i="12"/>
  <c r="M206" i="12"/>
  <c r="O209" i="12"/>
  <c r="O208" i="12"/>
  <c r="O207" i="12"/>
  <c r="B20" i="14"/>
  <c r="O205" i="12"/>
  <c r="O206" i="12"/>
  <c r="K205" i="12"/>
  <c r="K206" i="12"/>
  <c r="H205" i="12"/>
  <c r="H206" i="12"/>
  <c r="K208" i="12"/>
  <c r="F12" i="13"/>
  <c r="E12" i="13"/>
  <c r="D12" i="13"/>
  <c r="C12" i="13"/>
  <c r="F9" i="13"/>
  <c r="H208" i="12"/>
  <c r="E9" i="13"/>
  <c r="D9" i="13"/>
  <c r="E8" i="13"/>
  <c r="D8" i="13"/>
  <c r="C11" i="13"/>
  <c r="E11" i="13"/>
  <c r="F8" i="13"/>
  <c r="F10" i="13"/>
  <c r="F11" i="13"/>
  <c r="F13" i="13"/>
  <c r="E10" i="13"/>
  <c r="D10" i="13"/>
  <c r="D11" i="13"/>
  <c r="E13" i="13"/>
  <c r="D13" i="13"/>
  <c r="C13" i="13"/>
  <c r="F14" i="13"/>
  <c r="E14" i="13"/>
  <c r="D14" i="13"/>
</calcChain>
</file>

<file path=xl/sharedStrings.xml><?xml version="1.0" encoding="utf-8"?>
<sst xmlns="http://schemas.openxmlformats.org/spreadsheetml/2006/main" count="2368" uniqueCount="748">
  <si>
    <t>DOCUMENT SIGNATURE TABLE</t>
  </si>
  <si>
    <t>Name</t>
  </si>
  <si>
    <t>Function</t>
  </si>
  <si>
    <t>Signature</t>
  </si>
  <si>
    <t>Date</t>
  </si>
  <si>
    <t>Prepared by:</t>
  </si>
  <si>
    <t>Reviewed by:</t>
  </si>
  <si>
    <t>Approved by:</t>
  </si>
  <si>
    <t>DISTRIBUTION LIST</t>
  </si>
  <si>
    <t>Organisation</t>
  </si>
  <si>
    <t>DOCUMENT CHANGE RECORD</t>
  </si>
  <si>
    <t>EUMETSAT</t>
  </si>
  <si>
    <t>Eumetsat-Allee 1, D-64295 Darmstadt, Germany</t>
  </si>
  <si>
    <t>Tel: +49 6151 807-7</t>
  </si>
  <si>
    <t>Fax: +49 6151 807 555</t>
  </si>
  <si>
    <t>http://www.eumetsat.int</t>
  </si>
  <si>
    <t>Doc.No       :</t>
  </si>
  <si>
    <t>WBS/DBS  :</t>
  </si>
  <si>
    <t>Issue          :</t>
  </si>
  <si>
    <t>Date           :</t>
  </si>
  <si>
    <r>
      <t xml:space="preserve">Name </t>
    </r>
    <r>
      <rPr>
        <i/>
        <sz val="8"/>
        <rFont val="Arial"/>
        <family val="2"/>
      </rPr>
      <t>(enter email address in case of external distribution)</t>
    </r>
  </si>
  <si>
    <t>Version</t>
  </si>
  <si>
    <r>
      <t>Version Date</t>
    </r>
    <r>
      <rPr>
        <i/>
        <sz val="8"/>
        <rFont val="Arial"/>
        <family val="2"/>
      </rPr>
      <t xml:space="preserve"> (as on profile)</t>
    </r>
  </si>
  <si>
    <r>
      <t xml:space="preserve">DCR* No. </t>
    </r>
    <r>
      <rPr>
        <i/>
        <sz val="8"/>
        <rFont val="Arial"/>
        <family val="2"/>
      </rPr>
      <t>if applicable</t>
    </r>
  </si>
  <si>
    <t>Description of Changes</t>
  </si>
  <si>
    <t>* DCR = Document Change Request</t>
  </si>
  <si>
    <t>First release</t>
  </si>
  <si>
    <t>Updates for PDAP KO</t>
  </si>
  <si>
    <t>2A</t>
  </si>
  <si>
    <t>Updated records: numtotal_20hz_meas, flag_manoeuvre, flag_rad_surface_type, peakiness, flag_surface_classification, off_nadir_*_angle_pf
Update of byte count, including global variables</t>
  </si>
  <si>
    <t>2B</t>
  </si>
  <si>
    <t>JCS_DCR_70</t>
  </si>
  <si>
    <t>Release for PDAP data package #2</t>
  </si>
  <si>
    <t>2C</t>
  </si>
  <si>
    <t>Added Size Summary Table.
Changes agreed at MPWG-23: "interp_flag_*" to "*_qual"; "flag_*" to "*_flag"; "*_qual_mle3" to "*_mle3_qual" (also "*_mle3_rms", "*_mle3_numval"); "*mss" to "*mean_sea_surface"; "mean_dyn_topo" to "mean_dynamic_topography"; "odle" to "depth_or_elevation"; "rad_atm_cor_sig0" to "atm_cor_sig0"; "*hz_meas" to "*hz_measurement"; "dist_coast" to "distance_to_coast", "rad_dist_land" to "rad_distance_to_land"; "dop_cor" to "range_cor_doppler" (align with L1)
Dimensionless variables: units = "1", instead of "count" or "/"
Flag variables: no units, instead of "flag" or "-"
iono_cor_alt, iono_cor_alt_mle3: removed 20-Hz variable [MPWG-23].
total_electron_content: corrected units and scale_factor; updated comments.
model_dry_tropo_cor, model_wet_tropo_cor, iono_cor_alt, iono_cor_alt_filtered: HR 1-Hz variable moved from "ku" to "x"
iono_cor_alt*: updated comment to reflect that it comes from LR measurements and is also valid over lakes.
wind_speed_alt*: reflect added sigma0 bias in "comment" attribute. 
Replaced "for MLE3" by "from MLE3" for consistency.
rain_flag: updated to current GPP status.
depth_or_elevation: renamed from "odle" and some attributes updated [MPWG-23].
Renamed model_{dry,wet}_tropo_cor to model_{dry,wet}_tropo_cor_measurement_altitude and added model_{dry,wet}_zero_altitude [MPWG-23].
Added range_cor_doppler to HR product.
Changed field type for mean sea surface and geoid to 4-byte integer.
Changed longitude range from "[0, 360]" to "[0, 360)".
Changed scale_factor for depth_or_elevation from 1e-4 to 1.</t>
  </si>
  <si>
    <t>2C (cont'd)</t>
  </si>
  <si>
    <t>Removed sea_state_bias for HR C-band, as it is not needed [MPWG-23].
ocean_tide_non_eq: added "geocentric" to the long_name [MPWG-23].
Added new variable angle_approach_to_coast [MPWG-23].
Removed interpolated_range_ocean [MPWG-23].
model_instr_cor_off_nadir_angle_wf_ocean: moved from x to ku.
Removed erroneous column LR/data_20/x.
Replaced variables com_altitude* by altitude*.
Defined all standard_name attributes.
Consistently organised measurement variables in order X, X_qual, X_rms, X_numval.
Renamed "isp_type_flag" to "telemetry_type_flag" and added "p4_mode_flag".
Replaced "radar cross section" by "backscatter coefficient".
Replaced "RMS" by "standard deviation"
Added missing C-band net instrumental corrections for SWH, and changed them from 4-byte to 2-byte, also for Ku and model correction.
Added 1-Hz to sig0_scaling_factor.
Removed off_nadir_angle_wf_ocean_corrected (off_nadir_angle_wf_ocean is now corrected).
Added "pass_direction_flag".
Added ROE to orbit_type_flag.</t>
  </si>
  <si>
    <t>2D</t>
  </si>
  <si>
    <t>Added "internal_tide".
Changed comment for angle_approach_to_coast.
Corrected unit of "amplitude_ocog".
Define all "_FillValue" attributes.</t>
  </si>
  <si>
    <t>JCS_DCR_144</t>
  </si>
  <si>
    <t>3A</t>
  </si>
  <si>
    <t>JCS_DCR_185</t>
  </si>
  <si>
    <t>Fixed typos.
Changed colours in summary table for clarification.
Changed various long_name attributes to align with ALT L2 PGF.
Changed various comment attributes for clarification.
amplitude_ocean*: added "waveform" to long_name and comment for clarity.
For clarity, split 20-Hz and 1-Hz *_qual variables as well as ocean_geo_corrections*, ssha*, net_instr_cor_* and all altimeter measurements to avoid split "20Hz:" and "1Hz:" indications in the coordinates, flag_meanings or comment fields.
For clarity, split noise_floor_ocean into lines applying to LR and HR respectively and replaced "estimation" by "estimate".
mean_sea_surface_sol2: replaced "DTU15" by "DTU18".
mean_sea_surface_sol1_acc: replaced "solution1" by "solution 1"
range_ocean and range_ocean_mle3: add_offset now properly specified as 1.3e6.
off_nadir_angle_wf_ocean_rms, ocean_range_rms, ocean_range_mle3_rms: added missing scale_factor.
pass_direction_flag: added source attribute.
*_rms, *_numval: updated and harmonised comment field, avoiding the words "high rate".
Make specific that the MQE is for the *normalised* waveform.
Removed superfluous column data_01/c for HR.
Removed TBC on "system bias".
Updated some comment fields for clarity.
Replaced standard_name by "number_of_observations" where this was used as a (deprecated) modifier, as per CF-1.7 recommendations.
For convenience replaced "0b, 1b", etc, with "0, 1"
Corrected some indication of "HR", "LR" or "LR/HR"</t>
  </si>
  <si>
    <t>3A (cont'd)</t>
  </si>
  <si>
    <t>Added variables l1b_record_counter, rain_attenuation and net_instr_cor_off_nadir_angle_wf_ocean.
Extended load_tide_sol{1,2} to 20-Hz Ku.
Moved index_first_20hz_measurement and numtotal_20hz_measurement into ku and c groups.
Moved iono_cor_gim to ku and added it to c group.
Added coordinates field as "/data_01/longitude /data_01/latitude" where needed.
Added reference to 10-m height in comments on wind speed.</t>
  </si>
  <si>
    <t>LR</t>
  </si>
  <si>
    <t>HR</t>
  </si>
  <si>
    <t>data_01</t>
  </si>
  <si>
    <t>data_20</t>
  </si>
  <si>
    <t>ID</t>
  </si>
  <si>
    <t>Category</t>
  </si>
  <si>
    <t>Variable name</t>
  </si>
  <si>
    <t>Mode</t>
  </si>
  <si>
    <t>Dimension</t>
  </si>
  <si>
    <t>Dimension number</t>
  </si>
  <si>
    <t>Format</t>
  </si>
  <si>
    <t>x</t>
  </si>
  <si>
    <t>ku</t>
  </si>
  <si>
    <t>c</t>
  </si>
  <si>
    <t>long_name</t>
  </si>
  <si>
    <t>standard_name</t>
  </si>
  <si>
    <t>units</t>
  </si>
  <si>
    <t>calendar</t>
  </si>
  <si>
    <t>tai_utc_difference</t>
  </si>
  <si>
    <t>leap_second</t>
  </si>
  <si>
    <t>scale_factor</t>
  </si>
  <si>
    <t>add_offset</t>
  </si>
  <si>
    <t>_FillValue</t>
  </si>
  <si>
    <t>flag_values</t>
  </si>
  <si>
    <t>flag_mask</t>
  </si>
  <si>
    <t>flag_meanings</t>
  </si>
  <si>
    <t>quality_flag</t>
  </si>
  <si>
    <t>coordinates</t>
  </si>
  <si>
    <t>source</t>
  </si>
  <si>
    <t>comment</t>
  </si>
  <si>
    <t>A</t>
  </si>
  <si>
    <t>Time and counter variables</t>
  </si>
  <si>
    <t>time</t>
  </si>
  <si>
    <t>LR/HR</t>
  </si>
  <si>
    <t>double</t>
  </si>
  <si>
    <t>time in UTC</t>
  </si>
  <si>
    <t>seconds since 2000-01-01 00:00:00.0</t>
  </si>
  <si>
    <t>Gregorian</t>
  </si>
  <si>
    <t>longitude latitude</t>
  </si>
  <si>
    <t>xref_altimeter_level1b</t>
  </si>
  <si>
    <t>It contains the seconds since 1 Jan 2000 00:00:00. Time is in UTC. Time refers to the instant the L1B waveform (which is a combination of echoes for both LR and HR) touches the surface. Whenever a leap second occurs, the attribute leap_second will be set to the appropriate value</t>
  </si>
  <si>
    <t>time_tai</t>
  </si>
  <si>
    <t>time in TAI</t>
  </si>
  <si>
    <t>Time of measurement in seconds in the TAI time scale since 1 Jan 2000 00:00:00 TAI. This time scale contains no leap seconds. The difference (in seconds) with time in UTC is given by the attribute [time:tai_utc_difference].</t>
  </si>
  <si>
    <t>index_first_20hz_measurement</t>
  </si>
  <si>
    <t>int</t>
  </si>
  <si>
    <t>Level 2 record counter of the first associated 20 Hz measurement</t>
  </si>
  <si>
    <t>/data_01/longitude /data_01/latitude</t>
  </si>
  <si>
    <t>Level 2 record counter of the first 20 Hz elementary measurement used to derive the 1 Hz measurement</t>
  </si>
  <si>
    <t>index_1hz_measurement</t>
  </si>
  <si>
    <t>Level 2 record counter of the associated 1 Hz measurement</t>
  </si>
  <si>
    <t>Level 2 record counter of the averaged 1 Hz measurement associated to the 20 Hz elementary measurement</t>
  </si>
  <si>
    <t>l1b_record_counter</t>
  </si>
  <si>
    <t>Level 1B record counter</t>
  </si>
  <si>
    <t>This is the Level 1B record counter. Starting from 0 for each Level 1B product</t>
  </si>
  <si>
    <t>l2_record_counter</t>
  </si>
  <si>
    <t>Level 2 record counter</t>
  </si>
  <si>
    <t>This is the Level 2 record counter. Starting from 0 for each Level 2 product</t>
  </si>
  <si>
    <t>numtotal_20hz_measurement</t>
  </si>
  <si>
    <t>byte</t>
  </si>
  <si>
    <t>total number of 20 Hz measurements in 1 Hz time interval</t>
  </si>
  <si>
    <t>Total number of 20 Hz measurements in the 1 Hz time interval [time-0.5s, time+0.5s)</t>
  </si>
  <si>
    <t>B</t>
  </si>
  <si>
    <t>Orbit and attitude variables</t>
  </si>
  <si>
    <t>altitude</t>
  </si>
  <si>
    <t>height_above_reference_ellipsoid</t>
  </si>
  <si>
    <t>m</t>
  </si>
  <si>
    <t>manoeuvre_flag</t>
  </si>
  <si>
    <t>xref_orbit</t>
  </si>
  <si>
    <t>Altitude of the satellite center of mass above the reference ellipsoid (WGS84).</t>
  </si>
  <si>
    <t>altitude_rate</t>
  </si>
  <si>
    <t>derivative_of_height_above_reference_ellipsoid_wrt_time</t>
  </si>
  <si>
    <t>m/s</t>
  </si>
  <si>
    <t>Instantaneous altitude rate of the satellite center of mass with respect to the reference ellipsoid (WGS84)</t>
  </si>
  <si>
    <t>altitude_rate_mean_sea_surface</t>
  </si>
  <si>
    <t>altitude rate of the satellite center of mass with respect to the mean sea surface</t>
  </si>
  <si>
    <t>derivative_of_height_wrt_time</t>
  </si>
  <si>
    <t>Instantaneous altitude rate of the satellite center of mass with respect to the mean sea surface</t>
  </si>
  <si>
    <t>delta_ellipsoid_tp_wgs84</t>
  </si>
  <si>
    <t>latitude</t>
  </si>
  <si>
    <t>degrees_north</t>
  </si>
  <si>
    <t>Latitude of measurement [-90, +90]. Positive latitude is North latitude, negative latitude is South latitude</t>
  </si>
  <si>
    <t>longitude</t>
  </si>
  <si>
    <t>degrees_east</t>
  </si>
  <si>
    <t>Longitude of measurement [0, 360). East longitude relative to Greenwich meridian</t>
  </si>
  <si>
    <t>flag indicating whether the satellite is in a manoeuvre</t>
  </si>
  <si>
    <t>status_flag</t>
  </si>
  <si>
    <t>0, 1</t>
  </si>
  <si>
    <t>no_manoeuvre manoeuvre_ongoing</t>
  </si>
  <si>
    <t>Manoeuvre flags contained within the NAVATT file</t>
  </si>
  <si>
    <t>off_nadir_pitch_angle_pf</t>
  </si>
  <si>
    <t>off-nadir pitch angle measured by the platform</t>
  </si>
  <si>
    <t>platform_pitch_angle</t>
  </si>
  <si>
    <t xml:space="preserve">degrees </t>
  </si>
  <si>
    <t>Pitch angle with respect to the nadir pointing, measured by the STRs and post-processed by AOCS or by ground facility. The attribute ‘added_bias’ contains the estimated pitch bias. Note: nominal pointing is at satellite nadir (antenna perpendicular to ellipsoid) and corresponds to: pitch = 0"</t>
  </si>
  <si>
    <t>off_nadir_roll_angle_pf</t>
  </si>
  <si>
    <t>off-nadir roll angle measured by the platform</t>
  </si>
  <si>
    <t>platform_roll_angle</t>
  </si>
  <si>
    <t>Roll angle with respect to the nadir pointing, measured by the STRs and post-processed by Attitude and Orbit Control System(AOCS) or by ground facility. The attribute ‘added_bias’ contains the estimated roll bias. Note: nominal pointing is at satellite nadir (antenna perpendicular to ellipsoid) and corresponds to: roll = 0</t>
  </si>
  <si>
    <t>off_nadir_yaw_angle_pf</t>
  </si>
  <si>
    <t>off-nadir yaw angle measured by the platform</t>
  </si>
  <si>
    <t>platform_yaw_angle</t>
  </si>
  <si>
    <t>Yaw angle with respect to the nadir pointing, measured by the STRs and post-processed by AOCS or by ground facility. The attribute ‘added_bias’ contains the estimated yaw bias. Note: nominal pointing is at satellite nadir (antenna perpendicular to ellipsoid) and corresponds to: yaw = 0"</t>
  </si>
  <si>
    <t>orbit_type_flag</t>
  </si>
  <si>
    <t xml:space="preserve">orbit type used </t>
  </si>
  <si>
    <t>0, 1, 2, 3, 4, 5, 6, 8</t>
  </si>
  <si>
    <t xml:space="preserve">navatt fos_pre fos_res doris_nav roe_gnss moe_doris moe_gnss poe </t>
  </si>
  <si>
    <t xml:space="preserve">Orbit type used for the product generation </t>
  </si>
  <si>
    <t>C</t>
  </si>
  <si>
    <t>Configuration and quality variables</t>
  </si>
  <si>
    <t>echo_avg_numval</t>
  </si>
  <si>
    <t>short</t>
  </si>
  <si>
    <t>number of echoes averaged into 20 Hz waveform</t>
  </si>
  <si>
    <t>p4_mode_flag</t>
  </si>
  <si>
    <t>mode identifier from the P4 instrument source packets</t>
  </si>
  <si>
    <t>5, 6, 7, 8, 9, 10, 11, 12, 13, 14, 15, 16, 17, 18, 19</t>
  </si>
  <si>
    <t xml:space="preserve">Acquisition LRM_CL LRM_OL LX_CL LX_OL LRMC_CL LRMC_OL LX2_CL TRANSPONDER Self_test CAL1_INSTR CAL1_LRM CAL1_SAR CAL1_RMC CAL2 </t>
  </si>
  <si>
    <t>Flag containing the mode identifier from the P4 instrument source packets</t>
  </si>
  <si>
    <t>peakiness</t>
  </si>
  <si>
    <t>waveform peakiness</t>
  </si>
  <si>
    <t>Peakiness of the waveform (Laxon's derivation). It is the ratio of the maximum power in the waveform and the average of the waveform power to the right hand-side of the expected waveform leading edge location</t>
  </si>
  <si>
    <t>range_oversampling_factor</t>
  </si>
  <si>
    <t>oversampling factor used in the range compression (FFT)</t>
  </si>
  <si>
    <t>The instrument samples the waveforms with a 395 MHz clock, providing a nominal_sampling = c / 395e6 / 2 = ~0.379m (with c=speed of light). In addition, the ground processor can apply an oversampling factor, providing a waveform_sampling = nominal_sampling / range_oversampling_factor. Note that the altimeter range resolution is fixed and given by the chirp bandwidth of 320 MHz: c / 320e6 / 2 = ~0.468m</t>
  </si>
  <si>
    <t>telemetry_type_flag</t>
  </si>
  <si>
    <t>telemetry type (LRM, RAW or RMC)</t>
  </si>
  <si>
    <t>0, 1, 2, 3</t>
  </si>
  <si>
    <t>null_record LRM RAW RMC</t>
  </si>
  <si>
    <t>Telemetry packet type: LRM, RAW or RMC. A Level 2 product can include combinations of SAR RAW and RMC telemetry packets</t>
  </si>
  <si>
    <t>D</t>
  </si>
  <si>
    <t>Altimeter range variables</t>
  </si>
  <si>
    <t>tracker_range_calibrated</t>
  </si>
  <si>
    <t>calibrated 1-way tracker range</t>
  </si>
  <si>
    <t>altimeter_range</t>
  </si>
  <si>
    <t>This is the 1-way distance from the satellite's center of mass to the middle of the range window (sample 128, counting from 0). It includes the following range calibrations: (a) range_cor_internal_delay_cal, (b) range_cor_internal_delay_diff, (c) range_cor_external_group_delay, (d) range_cor_com. Note: the actual altimeter clock (variable 'altimeter_clock_ku') has been used to compute the altimeter range</t>
  </si>
  <si>
    <t>E</t>
  </si>
  <si>
    <t>Altimeter power variables</t>
  </si>
  <si>
    <t>sig0_scaling_factor</t>
  </si>
  <si>
    <t>scaling factor for the sig0 evaluation (from the antenna flange)</t>
  </si>
  <si>
    <t>dB</t>
  </si>
  <si>
    <t xml:space="preserve">The scaling factor in order to retrieve sigma-0 from L1B waveform. It includes the antenna gains and all the geometry factors satellite-surface, according to the radar equation. It is not applied to the L1B waveforms. </t>
  </si>
  <si>
    <t xml:space="preserve">variable_digital_gain </t>
  </si>
  <si>
    <t>variable digital gain</t>
  </si>
  <si>
    <t>Variable component of the gain produced by the digital processing unit</t>
  </si>
  <si>
    <t>H</t>
  </si>
  <si>
    <t>Surface type variables</t>
  </si>
  <si>
    <t>angle_of_approach_to_coast</t>
  </si>
  <si>
    <t>angle of approach to the coast</t>
  </si>
  <si>
    <t>degrees</t>
  </si>
  <si>
    <t>xref_distance_to_coast</t>
  </si>
  <si>
    <t>Angle of approach to the closest coast. 0 is parallel to the coast with the land on the right. Positive values indicate the satellite is approaching the land. Negative values indicate the satellite is leaving the land. Values close to +/-180 degrees have the land on the left.</t>
  </si>
  <si>
    <t>distance_to_coast</t>
  </si>
  <si>
    <t>distance to the coast</t>
  </si>
  <si>
    <t>Distance to the closest coast (negative over land, positive over water bodies)</t>
  </si>
  <si>
    <t>rad_surface_type_flag</t>
  </si>
  <si>
    <t>radiometer surface type</t>
  </si>
  <si>
    <t>0, 1, 2</t>
  </si>
  <si>
    <t>open_ocean coastal_ocean land</t>
  </si>
  <si>
    <t>xref_radiometer_level2</t>
  </si>
  <si>
    <t>Flag indicating the validity and type of processing applied to generate the wet troposphere correction (rad_wet_tropo_cor). A value of 0 indicates that open ocean processing is used, a value of 1 indicates coastal processing, and a value of 2 indicates that rad_wet_trop_corr is invalid due to land contamination</t>
  </si>
  <si>
    <t>surface_classification_flag</t>
  </si>
  <si>
    <t>surface type classification</t>
  </si>
  <si>
    <t>0, 1, 2, 3, 4, 5, 6</t>
  </si>
  <si>
    <t>open_ocean land continental_water aquatic_vegetation continental_ice_snow floating_ice salted_basin</t>
  </si>
  <si>
    <t>xref_surface_classification</t>
  </si>
  <si>
    <t>7-state surface type classification from MODIS and GlobCover</t>
  </si>
  <si>
    <t>rad_distance_to_land</t>
  </si>
  <si>
    <t>radiometer main beam radial distance to land</t>
  </si>
  <si>
    <t>Shortest distance between main beam measurement and land</t>
  </si>
  <si>
    <t>rad_land_frac_187</t>
  </si>
  <si>
    <t>land fraction within main beam of 18.7 GHz channel</t>
  </si>
  <si>
    <t>land_area_fraction</t>
  </si>
  <si>
    <t>Fraction of land within the 18.7 GHz main beam. Values are from 0 to 1.</t>
  </si>
  <si>
    <t>rad_land_frac_238</t>
  </si>
  <si>
    <t>land fraction within main beam of 23.8 GHz channel</t>
  </si>
  <si>
    <t>Fraction of land within the 23.8 GHz main beam. Values are from 0 to 1.</t>
  </si>
  <si>
    <t>rad_land_frac_340</t>
  </si>
  <si>
    <t>land fraction within main beam of 34.0 GHz channel</t>
  </si>
  <si>
    <t>Fraction of land within the 34.0 GHz main beam. Values are from 0 to 1.</t>
  </si>
  <si>
    <t>J</t>
  </si>
  <si>
    <t>Waveform related variables</t>
  </si>
  <si>
    <t>waveform_qual</t>
  </si>
  <si>
    <t xml:space="preserve"> </t>
  </si>
  <si>
    <t>waveform quality flag</t>
  </si>
  <si>
    <t>0, 1, 2, 4, 8, 16, 32</t>
  </si>
  <si>
    <t>waveform_ok total_power_test_failed noise_power_test_failed variance_test_failed leading_edge_test_failed low_peakiness_test_failed high_peakiness_test_failed</t>
  </si>
  <si>
    <t>This flag indicates the quality of the waveform. If not OK, it is not used in further processing.</t>
  </si>
  <si>
    <t>O</t>
  </si>
  <si>
    <t>Ocean retracking variables</t>
  </si>
  <si>
    <t>amplitude_ocean</t>
  </si>
  <si>
    <t>waveform amplitude derived from the ocean retracker</t>
  </si>
  <si>
    <t>Waveform amplitude derived from the ocean retracker</t>
  </si>
  <si>
    <t>amplitude_ocean_mle3</t>
  </si>
  <si>
    <t>waveform amplitude derived from the MLE3 ocean retracker</t>
  </si>
  <si>
    <t>Waveform amplitude derived from the MLE3 ocean retracker</t>
  </si>
  <si>
    <t>epoch_ocean</t>
  </si>
  <si>
    <t>epoch derived from the ocean retracker</t>
  </si>
  <si>
    <t>s</t>
  </si>
  <si>
    <t>Retracking offset (in terms of 2-way time delay) from the middle of the range window (sample 128, counting from 0) derived from the ocean retracker</t>
  </si>
  <si>
    <t>epoch_ocean_mle3</t>
  </si>
  <si>
    <t>epoch derived from the MLE3 ocean retracker</t>
  </si>
  <si>
    <t>Retracking offset (in terms of 2-way time delay) from the middle of the range window (sample 128, counting from 0) derived from the MLE3 ocean retracker</t>
  </si>
  <si>
    <t>noise_floor_ocean</t>
  </si>
  <si>
    <t>noise floor estimate</t>
  </si>
  <si>
    <t>Noise floor estimate</t>
  </si>
  <si>
    <t>mqe_ocean</t>
  </si>
  <si>
    <t>mean quadratic error between the normalised waveform and the model from the ocean retracker</t>
  </si>
  <si>
    <t>Mean quadratic error between the waveform and the model from the ocean retracker after normalisation by the waveform amplitude</t>
  </si>
  <si>
    <t>mqe_ocean_mle3</t>
  </si>
  <si>
    <t>mean quadratic error between the normalised waveform and the model from the MLE3 ocean retracker</t>
  </si>
  <si>
    <t>Mean quadratic error between the waveform and the model from the MLE3 ocean retracker after normalisation by the waveform amplitude</t>
  </si>
  <si>
    <t>thermal noise estimate</t>
  </si>
  <si>
    <t>Thermal noise estimate</t>
  </si>
  <si>
    <t>num_iterations_ocean</t>
  </si>
  <si>
    <t>number of fitting iterations for the ocean retracker</t>
  </si>
  <si>
    <t>Number of fitting iterations for the ocean retracker</t>
  </si>
  <si>
    <t>num_iterations_ocean_mle3</t>
  </si>
  <si>
    <t>number of fitting iterations for the MLE3 ocean retracker</t>
  </si>
  <si>
    <t>Number of fitting iterations for the MLE3 ocean retracker</t>
  </si>
  <si>
    <t>sigmac_ocean</t>
  </si>
  <si>
    <t>composite sigma derived from the ocean retracker</t>
  </si>
  <si>
    <t>Composite sigma derived from the ocean retracker</t>
  </si>
  <si>
    <t>sigmac_ocean_mle3</t>
  </si>
  <si>
    <t>composite sigma derived from the MLE3 ocean retracker</t>
  </si>
  <si>
    <t>Composite sigma derived from the MLE3 ocean retracker</t>
  </si>
  <si>
    <t>P</t>
  </si>
  <si>
    <t>Retracking derived ocean variables</t>
  </si>
  <si>
    <t>ocean_geo_corrections</t>
  </si>
  <si>
    <t>sum of meteo and geo corrections to be applied over ocean</t>
  </si>
  <si>
    <t>ocean_geo_corrections_mle3</t>
  </si>
  <si>
    <t>off_nadir_angle_wf_ocean</t>
  </si>
  <si>
    <t>square of the off-nadir angle derived from the waveform retracking</t>
  </si>
  <si>
    <t>degrees^2</t>
  </si>
  <si>
    <t>off_nadir_angle_wf_ocean_qual</t>
  </si>
  <si>
    <t>Square of the off-nadir mispointing angle, computed from MLE4 retracking. It includes instrumental correction from model_instr_cor_off_nadir_angle_wf_ocean</t>
  </si>
  <si>
    <t>off_nadir_angle_wf_ocean_numval</t>
  </si>
  <si>
    <t>number of valid points used to compute the square of the off-nadir angle derived from the waveform retracking</t>
  </si>
  <si>
    <t>Number of valid 20 Hz measurements used to compute the 1 Hz measurement</t>
  </si>
  <si>
    <t>quality flag for the square of the off-nadir angle derived from the waveform retracking</t>
  </si>
  <si>
    <t>good bad</t>
  </si>
  <si>
    <t>Validity flag indicating 'good' or 'bad' estimate of the off-nadir angle derived from the waveform ocean retracking</t>
  </si>
  <si>
    <t>not_used used</t>
  </si>
  <si>
    <t>Flag indicating the use or not of the 20 Hz estimate of the off-nadir angle, derived from the waveform ocean retracking, in the computation of the 1 Hz estimate (map of compression)</t>
  </si>
  <si>
    <t>off_nadir_angle_wf_ocean_rms</t>
  </si>
  <si>
    <t>standard deviation of the square of the off-nadir angle derived from the waveform retracking</t>
  </si>
  <si>
    <t>Standard deviation of 20 Hz measurements. Compression of the 20 Hz measurements is preceded by a detection of outliers. Only valid 20 Hz values are used to compute this 1 Hz measurement.</t>
  </si>
  <si>
    <t>range_ocean</t>
  </si>
  <si>
    <t>corrected ocean altimeter range</t>
  </si>
  <si>
    <t>range_ocean_qual</t>
  </si>
  <si>
    <t>Range computed from the ocean retracker. It includes all instrumental corrections from net_instr_cor_range_ocean</t>
  </si>
  <si>
    <t>range_ocean_numval</t>
  </si>
  <si>
    <t>number of valid points used to compute the ocean altimeter range</t>
  </si>
  <si>
    <t>number_of_observations</t>
  </si>
  <si>
    <t>quality flag for the ocean altimeter range</t>
  </si>
  <si>
    <t>Validity flag indicating 'good' or 'bad' measurement of the ocean altimeter range</t>
  </si>
  <si>
    <t>Flag indicating the use or not of the 20 Hz ocean altimeter range estimate in the computation of the 1 Hz estimate (map of compression)</t>
  </si>
  <si>
    <t>range_ocean_rms</t>
  </si>
  <si>
    <t>standard deviation of the ocean altimeter range</t>
  </si>
  <si>
    <t>range_ocean_mle3</t>
  </si>
  <si>
    <t>corrected ocean altimeter range from MLE3</t>
  </si>
  <si>
    <t>range_ocean_mle3_qual</t>
  </si>
  <si>
    <t>range_ocean_mle3_numval</t>
  </si>
  <si>
    <t>number of valid points used to compute the ocean altimeter range from MLE3</t>
  </si>
  <si>
    <t>quality flag for the ocean altimeter range from MLE3</t>
  </si>
  <si>
    <t>range_ocean_mle3_rms</t>
  </si>
  <si>
    <t>standard deviation of the ocean altimeter range from MLE3</t>
  </si>
  <si>
    <t>sig0_ocean</t>
  </si>
  <si>
    <t>corrected ocean backscatter coefficient</t>
  </si>
  <si>
    <t>surface_backwards_scattering_coefficient_of_radar_wave</t>
  </si>
  <si>
    <t>sig0_ocean_qual</t>
  </si>
  <si>
    <t xml:space="preserve">Backscatter coefficient computed from the ocean retracker. It includes all instrumental corrections from net_instr_cor_sig0_ocean and sig0_scaling_factor as well as the atmospheric attenuation correction. </t>
  </si>
  <si>
    <t>sig0_ocean_numval</t>
  </si>
  <si>
    <t>number of valid points used to compute the ocean altimeter backscatter coefficient</t>
  </si>
  <si>
    <t>quality flag for the ocean backscatter coefficient</t>
  </si>
  <si>
    <t>Validity flag indicating 'good' or 'bad' ocean backscatter coefficient measurement</t>
  </si>
  <si>
    <t>Flag indicating the use or not of the 20 Hz estimate of the ocean backscatter coefficient in the computation of the 1 Hz estimate (map of compression)</t>
  </si>
  <si>
    <t>sig0_ocean_mle3</t>
  </si>
  <si>
    <t>corrected ocean backscatter coefficient from MLE3</t>
  </si>
  <si>
    <t>sig0_ocean_mle3_qual</t>
  </si>
  <si>
    <t xml:space="preserve">Backscatter coefficient computed from the MLE3 ocean retracker. It includes all instrumental corrections from net_instr_cor_sig0_ocean and sig0_scaling_factor as well as the atmospheric attenuation correction. </t>
  </si>
  <si>
    <t>sig0_ocean_mle3_numval</t>
  </si>
  <si>
    <t>number of valid points used to compute the ocean backscatter coefficient from MLE3</t>
  </si>
  <si>
    <t>quality flag for the ocean backscatter coefficient from MLE3</t>
  </si>
  <si>
    <t>sig0_ocean_mle3_rms</t>
  </si>
  <si>
    <t>standard deviation of the ocean backscatter coefficient from MLE3</t>
  </si>
  <si>
    <t>sig0_ocean_rms</t>
  </si>
  <si>
    <t>standard deviation of the ocean backscatter coefficient</t>
  </si>
  <si>
    <t>swh_ocean</t>
  </si>
  <si>
    <t>corrected ocean significant wave height</t>
  </si>
  <si>
    <t>sea_surface_wave_significant_height</t>
  </si>
  <si>
    <t>swh_ocean_qual</t>
  </si>
  <si>
    <t>SWH computed from the ocean retracker. It includes all instrumental corrections from net_instr_cor_swh_ocean</t>
  </si>
  <si>
    <t>swh_ocean_numval</t>
  </si>
  <si>
    <t>number of valid points used to compute the ocean significant wave height</t>
  </si>
  <si>
    <t>quality flag for the ocean significant wave height</t>
  </si>
  <si>
    <t>Validity flag indicating 'good' or 'bad' ocean significant wave height measurement</t>
  </si>
  <si>
    <t>Flag indicating the use or not of the 20 Hz estimate of the ocean significant waveheight in the computation of the 1 Hz estimate (map of compression)</t>
  </si>
  <si>
    <t>swh_ocean_rms</t>
  </si>
  <si>
    <t>standard deviation of the ocean significant waveheight</t>
  </si>
  <si>
    <t>swh_ocean_mle3</t>
  </si>
  <si>
    <t>corrected ocean significant wave height from MLE3</t>
  </si>
  <si>
    <t>swh_ocean_mle3_qual</t>
  </si>
  <si>
    <t>SWH computed from the MLE3 ocean retracker. It includes all instrumental corrections from net_instr_cor_swh_ocean</t>
  </si>
  <si>
    <t>swh_ocean_mle3_numval</t>
  </si>
  <si>
    <t>number of valid points used to compute the ocean significant wave height from MLE3</t>
  </si>
  <si>
    <t>quality flag for the ocean significant wave height from MLE3</t>
  </si>
  <si>
    <t>swh_ocean_mle3_rms</t>
  </si>
  <si>
    <t>standard deviation of the ocean significant waveheight from MLE3</t>
  </si>
  <si>
    <t>ssha</t>
  </si>
  <si>
    <t>sea surface height anomaly</t>
  </si>
  <si>
    <t>sea_surface_height_above_mean_sea_level</t>
  </si>
  <si>
    <t>Sea surface height anomaly = altitude of satellite (altitude) - Ku band corrected ocean altimeter range (range_ocean) - geo corrections (ocean_geo_corrections) - mean sea surface (mean_sea_surface_sol1)</t>
  </si>
  <si>
    <t>ssha_mle3</t>
  </si>
  <si>
    <t>sea surface height anomaly from MLE3</t>
  </si>
  <si>
    <t>Sea surface height anomaly from MLE3 = altitude of satellite (altitude) - Ku band corrected ocean altimeter range from MLE3 (range_ocean_mle3) - geo corrections from MLE3 (ocean_geo_corrections_mle3) - mean sea surface (mean_sea_surface_sol1)</t>
  </si>
  <si>
    <t>Q</t>
  </si>
  <si>
    <t>OCOG measurements and retracking variables</t>
  </si>
  <si>
    <t>amplitude_ocog</t>
  </si>
  <si>
    <t>waveform amplitude derived from the OCOG retracker</t>
  </si>
  <si>
    <t>Waveform amplitude derived from the OCOG retracker.</t>
  </si>
  <si>
    <t>epoch_ocog</t>
  </si>
  <si>
    <t>epoch derived from the OCOG retracker</t>
  </si>
  <si>
    <t>Retracking offset (in terms of 2-way time delay) from the middle of the range window (sample 128, counting from 0) derived from the OCOG retracker.</t>
  </si>
  <si>
    <t>range_ocog</t>
  </si>
  <si>
    <t>corrected OCOG altimeter range</t>
  </si>
  <si>
    <t>Corrected OCOG altimeter range. This includes the instrumental corrections in tracker_range_calibrated.</t>
  </si>
  <si>
    <t>sig0_ocog</t>
  </si>
  <si>
    <t>backscatter coefficient derived from the OCOG retracker</t>
  </si>
  <si>
    <t>Backscatter coefficient computed from OCOG retracking. It includes all calibrated instrument gains from L1B power_scaling_to_antenna plus geometry and antenna gain from sig0_scaling_factor</t>
  </si>
  <si>
    <t>R</t>
  </si>
  <si>
    <t>Instrument correction</t>
  </si>
  <si>
    <t>model_instr_cor_off_nadir_angle_wf_ocean</t>
  </si>
  <si>
    <t>modelled instrumental correction on the square of the off-nadir angle</t>
  </si>
  <si>
    <t>xref_modeled_corrections</t>
  </si>
  <si>
    <t>Modelled instrumental correction on the squared off-nadir angle, extracted from look-up tables. The correction is computed at 1-Hz then applied to 20-Hz estimates.</t>
  </si>
  <si>
    <t>model_instr_cor_range_ocean</t>
  </si>
  <si>
    <t>modelled instrument correction on the altimeter range</t>
  </si>
  <si>
    <t>Modelled instrumental correction on the altimeter range, extracted from look-up tables. The correction is computed at 1-Hz then applied to 20-Hz estimates.</t>
  </si>
  <si>
    <t>model_instr_cor_range_ocean_mle3</t>
  </si>
  <si>
    <t>modelled instrument correction on the altimeter range from MLE3</t>
  </si>
  <si>
    <t>Modelled instrumental correction on the altimeter range from MLE3, extracted from look-up tables. The correction is computed at 1-Hz then applied to 20-Hz estimates.</t>
  </si>
  <si>
    <t>model_instr_cor_sig0_ocean</t>
  </si>
  <si>
    <t>modelled instrumental corrections on the backscatter coefficient</t>
  </si>
  <si>
    <t>Modelled instrumental correction on the backscatter coefficient, extracted from look-up tables. The correction is computed at 1-Hz then applied to 20-Hz estimates.</t>
  </si>
  <si>
    <t>model_instr_cor_sig0_ocean_mle3</t>
  </si>
  <si>
    <t>modelled instrumental corrections on the backscatter coefficient from MLE3</t>
  </si>
  <si>
    <t>Modelled instrumental correction on the backscatter coefficient from MLE3, extracted from look-up tables. The correction is computed at 1-Hz then applied to 20-Hz estimates.</t>
  </si>
  <si>
    <t>model_instr_cor_swh_ocean</t>
  </si>
  <si>
    <t>modelled instrumental corrections on the significant wave height</t>
  </si>
  <si>
    <t>Modelled instrumental correction on the significant wave height, extracted from look-up tables. The correction is computed at 1-Hz then applied to 20-Hz estimates.</t>
  </si>
  <si>
    <t>model_instr_cor_swh_ocean_mle3</t>
  </si>
  <si>
    <t>modelled instrumental corrections on the significant wave height from MLE3</t>
  </si>
  <si>
    <t>Modelled instrumental correction on the significant wave height from MLE3, extracted from look-up tables. The correction is computed at 1-Hz then applied to 20-Hz estimates.</t>
  </si>
  <si>
    <t>net_instr_cor_off_nadir_angle_wf_ocean</t>
  </si>
  <si>
    <t>net instrumental correction on the square of the off-nadir angle</t>
  </si>
  <si>
    <t>Sum of all Instrumental corrections on the squared off nadir angle: modeled instrumental errors correction and system bias</t>
  </si>
  <si>
    <t>net_instr_cor_range_ocean</t>
  </si>
  <si>
    <t>net instrumental corrections on the altimeter range</t>
  </si>
  <si>
    <t>net_instr_cor_range_ocean_mle3</t>
  </si>
  <si>
    <t>net instrumental corrections on the altimeter range from MLE3</t>
  </si>
  <si>
    <t>net_instr_cor_sig0_ocean</t>
  </si>
  <si>
    <t>net instrumental corrections on the backscatter coefficient</t>
  </si>
  <si>
    <t>Sum of all Instrumental corrections on the backscatter coefficient: all calibrated instrument gains (L1B power_scaling_to_antenna) + modeled instrumental errors correction (L2 model_instr_cor_sig0_ocean) + system bias. The atmospheric attenuation correction is not included.</t>
  </si>
  <si>
    <t>net_instr_cor_sig0_ocean_mle3</t>
  </si>
  <si>
    <t>net instrumental corrections on the backscatter coefficient from MLE3</t>
  </si>
  <si>
    <t>Sum of all Instrumental corrections on the backscatter coefficient from MLE3: all calibrated instrument gains (L1B power_scaling_to_antenna) + modeled instrumental errors correction (L2 model_instr_cor_sig0_ocean_mle3) + system bias. The atmospheric attenuation correction is not included.</t>
  </si>
  <si>
    <t>net_instr_cor_swh_ocean</t>
  </si>
  <si>
    <t>net instrumental corrections on the significant wave height</t>
  </si>
  <si>
    <t>Sum of all Instrumental corrections on the significant wave height: modeled instrumental errors correction and system bias</t>
  </si>
  <si>
    <t>net_instr_cor_swh_ocean_mle3</t>
  </si>
  <si>
    <t>net instrumental corrections on the significant wave height from MLE3</t>
  </si>
  <si>
    <t>Sum of all Instrumental corrections on the significant wave height from MLE3: modeled instrumental errors correction and system bias</t>
  </si>
  <si>
    <t>range_cor_doppler</t>
  </si>
  <si>
    <t>Doppler correction on the altimeter range computed with respect to the mean sea surface</t>
  </si>
  <si>
    <t>xref_orbit + xref_geoid_slopes</t>
  </si>
  <si>
    <t>Doppler correction computed with respect to the mean sea surface / geoid. It is applied to the altimeter range</t>
  </si>
  <si>
    <t>S</t>
  </si>
  <si>
    <t>Propagation corrections variables</t>
  </si>
  <si>
    <t>atm_cor_sig0</t>
  </si>
  <si>
    <t>two-way atmospheric attenuation correction on altimeter backscatter coefficient</t>
  </si>
  <si>
    <t>Two-way atmospheric attenuation to backscatter coefficient (sig0), based either on the radiometer (if available) or atmospheric model (otherwise). See climato_use_flag</t>
  </si>
  <si>
    <t>iono_cor_alt</t>
  </si>
  <si>
    <t>altimeter ionospheric correction</t>
  </si>
  <si>
    <t>Ionospheric correction derived from the LR altimeter measurements and valid over ocean and lake surfaces only. A ionospheric correction must be added (negative value) to the instrument range measurement to correct it for the ionospheric delays of the radar pulse</t>
  </si>
  <si>
    <t>iono_cor_alt_filtered</t>
  </si>
  <si>
    <t>altimeter smoothed ionospheric correction</t>
  </si>
  <si>
    <t>Smoothed ionospheric correction derived from the LR altimeter measurements and valid over ocean and lake surfaces only, using an iterative process based on median and Lanczos filtering. A ionospheric correction must be added (negative value) to the instrument range measurement to correct it for the ionospheric delays of the radar pulse</t>
  </si>
  <si>
    <t>iono_cor_alt_filtered_mle3</t>
  </si>
  <si>
    <t>altimeter smoothed ionospheric correction from MLE3</t>
  </si>
  <si>
    <t>Smoothed ionospheric correction derived from the LR altimeter measurements (MLE3 retracking) and valid over ocean and lake surfaces only, using an iterative process based on median and Lanczos filtering. A ionospheric correction must be added (negative value) to the instrument range measurement to correct it for the ionospheric delays of the radar pulse</t>
  </si>
  <si>
    <t>iono_cor_alt_mle3</t>
  </si>
  <si>
    <t>altimeter ionospheric correction from MLE3</t>
  </si>
  <si>
    <t>Ionospheric correction derived from the LR altimeter measurements (MLE3 retracking) and valid over ocean and lake surfaces only. A ionospheric correction must be added (negative value) to the instrument range measurement to correct it for the ionospheric delays of the radar pulse</t>
  </si>
  <si>
    <t>model_dry_tropo_cor_measurement_altitude</t>
  </si>
  <si>
    <t>model dry tropospheric correction at measurement altitude</t>
  </si>
  <si>
    <t>xref_meteorological_files</t>
  </si>
  <si>
    <t xml:space="preserve">Dry troposphere correction. Computed from 3d meteorological fields at measurement altitude, at the altimeter time-tag from the interpolation of 2 meteorological fields that surround the altimeter time-tag. A dry tropospheric correction must be added (negative value) to the instrument range measurement to correct it for the dry tropospheric delay of the radar pulse </t>
  </si>
  <si>
    <t>model_dry_tropo_cor_zero_altitude</t>
  </si>
  <si>
    <t>model dry tropospheric correction at zero altitude</t>
  </si>
  <si>
    <t>model_wet_tropo_cor_measurement_altitude</t>
  </si>
  <si>
    <t>model wet tropospheric correction at measurement altitude</t>
  </si>
  <si>
    <t>Wet troposphere correction. Computed from 3d meteorological fields at measurement altitude, at the altimeter time-tag from the interpolation of 2 meteorological fields that surround the altimeter time-tag. A wet tropospheric correction must be added (negative value) to the instrument range measurement to correct it for the wet tropospheric delays of the radar pulse</t>
  </si>
  <si>
    <t>model_wet_tropo_cor_zero_altitude</t>
  </si>
  <si>
    <t>model wet tropospheric correction at zero altitude</t>
  </si>
  <si>
    <t>iono_cor_gim</t>
  </si>
  <si>
    <t>GIM-derived ionospheric correction</t>
  </si>
  <si>
    <t>xref_iono_cor_gim</t>
  </si>
  <si>
    <t>GIM ionospheric correction, computed from GPS ionospheric data. A ionospheric correction must be added (negative value) to the instrument range measurement to correct it for the ionospheric delays of the radar pulse</t>
  </si>
  <si>
    <t>rad_atm_cor_sig0_qual</t>
  </si>
  <si>
    <t>quality flag for the radiometer two-way atmospheric correction to the backscatter coefficient</t>
  </si>
  <si>
    <t>Quality flag for the radiometer two-way atmospheric correction to the operational band backscatter coefficient</t>
  </si>
  <si>
    <t>sea_state_bias</t>
  </si>
  <si>
    <t>sea state bias correction</t>
  </si>
  <si>
    <t>sea_surface_height_bias_due_to_sea_surface_roughness</t>
  </si>
  <si>
    <t>xref_sea_state_bias</t>
  </si>
  <si>
    <t>Sea state bias correction derived for: LR Ku-band, LR C-band and HR Ku-band.
A sea state bias correction must be added (negative value) to the instrument range measurement to correct it for sea state bias delays of the radar pulse</t>
  </si>
  <si>
    <t>sea_state_bias_mle3</t>
  </si>
  <si>
    <t>sea state bias correction from MLE3 measurements</t>
  </si>
  <si>
    <t>Sea state bias correction derived for: LR Ku-band (MLE3 retracking).
A sea state bias correction must be added (negative value) to the instrument range measurement to correct it for sea state bias delays of the radar pulse</t>
  </si>
  <si>
    <t>rad_wet_tropo_cor</t>
  </si>
  <si>
    <t>radiometer wet tropospheric correction</t>
  </si>
  <si>
    <t>rad_wet_tropo_cor_qual</t>
  </si>
  <si>
    <t>Wet tropospheric correction derived from the on-board radiometer and valid over ocean surfaces only. A wet tropospheric correction must be added (negative value) to the instrument range measurement to correct it for the wet tropospheric delays of the radar pulse</t>
  </si>
  <si>
    <t>quality flag for the radiometer wet troposphere correction</t>
  </si>
  <si>
    <t>Quality flag for the radiometer wet troposphere correction</t>
  </si>
  <si>
    <t>T</t>
  </si>
  <si>
    <t>Reference surface variables</t>
  </si>
  <si>
    <t>depth_or_elevation</t>
  </si>
  <si>
    <t>ocean depth or land elevation</t>
  </si>
  <si>
    <t>xref_depth_or_elevation</t>
  </si>
  <si>
    <t>Ocean depth (bathymetry) is given as negative values; land elevation as positive values</t>
  </si>
  <si>
    <t>geoid</t>
  </si>
  <si>
    <t>geoid height</t>
  </si>
  <si>
    <t>geoid_height_above_reference_ellipsoid</t>
  </si>
  <si>
    <t>xref_geoid</t>
  </si>
  <si>
    <t>Height of the geoid above the reference ellipsoid (WGS84) computed from the model with a correction to refer the value to the mean tide system i.e. includes the permanent tide (zero frequency).</t>
  </si>
  <si>
    <t>mean_sea_surface_sol1</t>
  </si>
  <si>
    <t>mean sea surface height solution 1 (CNES-CLS15) above the reference ellipsoid</t>
  </si>
  <si>
    <t>mean_sea_surface_sol1_qual</t>
  </si>
  <si>
    <t>xref_mean_sea_surface_sol1</t>
  </si>
  <si>
    <t>Mean sea surface height solution 1 above reference ellipsoid (WGS84)</t>
  </si>
  <si>
    <t>mean_sea_surface_sol1_acc</t>
  </si>
  <si>
    <t>mean sea surface height (solution 1) accuracy</t>
  </si>
  <si>
    <t>Mean sea surface height (solution 1) accuracy</t>
  </si>
  <si>
    <t>mean_sea_surface_sol2</t>
  </si>
  <si>
    <t>mean sea surface height solution 2 (DTU18) above reference ellipsoid</t>
  </si>
  <si>
    <t>mean_sea_surface_sol2_qual</t>
  </si>
  <si>
    <t>xref_mean_sea_surface_sol2</t>
  </si>
  <si>
    <t>Mean sea surface height solution 2 above reference ellipsoid (WGS84)</t>
  </si>
  <si>
    <t>mean_sea_surface_sol2_acc</t>
  </si>
  <si>
    <t>mean sea surface height (solution 2) accuracy</t>
  </si>
  <si>
    <t>Mean sea surface height (solution 2) accuracy</t>
  </si>
  <si>
    <t>mean_dynamic_topography</t>
  </si>
  <si>
    <t>mean dynamic topography above geoid</t>
  </si>
  <si>
    <t>mean_dynamic_topography_qual</t>
  </si>
  <si>
    <t>xref_mean_dynamic_topography</t>
  </si>
  <si>
    <t>Mean dynamic topography above geoid</t>
  </si>
  <si>
    <t>mean_dynamic_topography_acc</t>
  </si>
  <si>
    <t>mean dynamic topography accuracy</t>
  </si>
  <si>
    <t>Mean dynamic topography (above geoid) accuracy</t>
  </si>
  <si>
    <t>U</t>
  </si>
  <si>
    <t>Geophysical variables</t>
  </si>
  <si>
    <t>dac</t>
  </si>
  <si>
    <t>dynamic atmospheric correction</t>
  </si>
  <si>
    <t>xref_dac</t>
  </si>
  <si>
    <t>Combines the high frequency fluctuations of the sea surface topography due to high frequency air pressure and wind effect, and the low-frequency heights from inverted barometer effect [inv_bar_cor]. To be added as correction to range measurements for NTC/STC products. Not available for NRT products.</t>
  </si>
  <si>
    <t>inv_bar_cor</t>
  </si>
  <si>
    <t>inverse barometric height correction</t>
  </si>
  <si>
    <t>sea_surface_height_correction_due_to_air_pressure_at_low_frequency</t>
  </si>
  <si>
    <t>Computed at the altimeter time-tag from the interpolation of 2 meteorological fields that surround the altimeter time-tag. To be added to range measurement to correct for the depression of the ocean surface caused by the local barometric pressure for NRT products (because the high frequency fluctuation [dac] is not available). Do not apply this correction for NTC/STC off line products (it is already included in the dynamic atmospheric correction [dac])</t>
  </si>
  <si>
    <t>internal_tide</t>
  </si>
  <si>
    <t>internal tide</t>
  </si>
  <si>
    <t>xref_internal_tide</t>
  </si>
  <si>
    <t>Internal tide prediction from the HRET model. This only includes the so-called static harmonic components. It is not included as a correction to the sea surface height, but users can use it to remove the internal tide from the sea surface height anomaly</t>
  </si>
  <si>
    <t>load_tide_sol1</t>
  </si>
  <si>
    <t>load tide height for geocentric ocean tide solution 1 (GOT4.10)</t>
  </si>
  <si>
    <t>xref_load_tide_sol1</t>
  </si>
  <si>
    <t>This value has already been added to the corresponding ocean tide height value recorded in the product (ocean_tide_sol1)</t>
  </si>
  <si>
    <t>load_tide_sol2</t>
  </si>
  <si>
    <t>load tide height for geocentric ocean tide solution 2 (FES2014)</t>
  </si>
  <si>
    <t>xref_load_tide_sol2</t>
  </si>
  <si>
    <t>This value contains the total load tide height (short-period and long-period) for the geocentric ocean tide (solution 2). To get only the pure ocean tide height (solution 2), do: ocean_tide_sol2 + ocean_tide_non_eq - load_tide_sol2. This value has already been added to the corresponding ocean tide height value recorded in the product (ocean_tide_sol2)</t>
  </si>
  <si>
    <t>ocean_tide_sol1</t>
  </si>
  <si>
    <t xml:space="preserve">geocentric ocean tide height solution 1 (GOT4.10) </t>
  </si>
  <si>
    <t>sea_surface_height_amplitude_due_to_geocentric_ocean_tide</t>
  </si>
  <si>
    <t>ocean_tide_sol1_qual</t>
  </si>
  <si>
    <t>xref_ocean_tide_sol1</t>
  </si>
  <si>
    <t>Solution 1 corresponds to GOT model. Includes the corresponding loading tide (load_tide_sol1) and equilibrium long-period ocean tide height (ocean_tide_eq). The permanent tide (zero frequency) is not included in this parameter because it is included in the geoid and mean sea surface (geoid, mean_sea_surface_sol1, mean_sea_surface_sol2)</t>
  </si>
  <si>
    <t>ocean_tide_sol2</t>
  </si>
  <si>
    <t xml:space="preserve">geocentric ocean tide height solution 2 (FES2014) </t>
  </si>
  <si>
    <t>ocean_tide_sol2_qual</t>
  </si>
  <si>
    <t>xref_ocean_tide_sol2</t>
  </si>
  <si>
    <t>Solution 2 corresponds to FES model. Includes the corresponding loading tide (load_tide_sol2) and equilibrium long-period ocean tide height (ocean_tide_eq). The permanent tide (zero frequency) is not included in this parameter because it is included in the geoid and mean sea surface (geoid, mean_sea_surface_sol1, mean_sea_surface_sol2)</t>
  </si>
  <si>
    <t>ocean_tide_eq</t>
  </si>
  <si>
    <t>equilibrium long-period ocean tide height</t>
  </si>
  <si>
    <t>sea_surface_height_amplitude_due_to_equilibrium_ocean_tide</t>
  </si>
  <si>
    <t>This value has already been added to the two geocentric ocean tide height values recorded in the product (ocean_tide_sol1 and ocean_tide_sol2). The permanent tide (zero frequency) is not included in this parameter because it is included in the geoid and mean sea surface (geoid, mean_sea_surface_sol1, mean_sea_surface_sol2)</t>
  </si>
  <si>
    <t>ocean_tide_non_eq</t>
  </si>
  <si>
    <t>non-equilibrium long-period geocentric ocean tide height</t>
  </si>
  <si>
    <t>sea_surface_height_amplitude_due_to_non_equilibrium_ocean_tide</t>
  </si>
  <si>
    <t>This parameter is computed as a correction to the parameter ocean_tide_eq; it contains the long-period ocean tide and the long-period load tide components. This value can be added to ocean_tide_eq (or ocean_tide_sol1, ocean_tide_sol2) so that the resulting value models the total ocean tide height including non-equlibrium contributions.</t>
  </si>
  <si>
    <t>pole_tide</t>
  </si>
  <si>
    <t>sea surface height amplitude due to the pole tide</t>
  </si>
  <si>
    <t>sea_surface_height_amplitude_due_to_pole_tide</t>
  </si>
  <si>
    <t>Calculated using Desai model, with the pole location corrected for a linear drift: in milliarcsec, Xp = 55.0+1.677*dt and Yp = 320.5+3.460*dt where dt is years since 2000.0.</t>
  </si>
  <si>
    <t>solid_earth_tide</t>
  </si>
  <si>
    <t>solid earth tide height</t>
  </si>
  <si>
    <t>sea_surface_height_amplitude_due_to_earth_tide</t>
  </si>
  <si>
    <t>Calculated using Cartwright and Tayler tables and consisting of the second and third degree constituents. The permanent tide (zero frequency) is not included</t>
  </si>
  <si>
    <t>V</t>
  </si>
  <si>
    <t>Environmental variables</t>
  </si>
  <si>
    <t>rad_cloud_liquid_water</t>
  </si>
  <si>
    <t>radiometer liquid water content</t>
  </si>
  <si>
    <t>atmosphere_cloud_liquid_water_content</t>
  </si>
  <si>
    <t>kg/m^2</t>
  </si>
  <si>
    <t>rad_cloud_liquid_water_qual</t>
  </si>
  <si>
    <t>Radiometer cloud liquid water content</t>
  </si>
  <si>
    <t>quality flag for the radiometer cloud liquid water content</t>
  </si>
  <si>
    <t>Quality flag for the radiometer cloud liquid water content</t>
  </si>
  <si>
    <t>rad_water_vapor</t>
  </si>
  <si>
    <t>radiometer water vapor content</t>
  </si>
  <si>
    <t>atmosphere_water_vapor_content</t>
  </si>
  <si>
    <t>rad_water_vapor_qual</t>
  </si>
  <si>
    <t>Radiometer water vapour content</t>
  </si>
  <si>
    <t>quality flag for the radiometer water vapor content</t>
  </si>
  <si>
    <t>Quality flag for the radiometer water vapor content</t>
  </si>
  <si>
    <t>rad_wind_speed</t>
  </si>
  <si>
    <t>radiometer wind speed</t>
  </si>
  <si>
    <t>wind_speed</t>
  </si>
  <si>
    <t>rad_wind_speed_qual</t>
  </si>
  <si>
    <t>Wind speed at 10 m height derived from radiometer measurements.</t>
  </si>
  <si>
    <t>quality flag for the radiometer wind speed</t>
  </si>
  <si>
    <t>Quality flag for the radiometer wind speed</t>
  </si>
  <si>
    <t>rain_attenuation</t>
  </si>
  <si>
    <t>rain attenuation for Ku-band</t>
  </si>
  <si>
    <t>Difference between the expected Ku-band backscatter coefficient (based on the C-band backscatter coefficient) and the measured Ku-band backscatter coefficient</t>
  </si>
  <si>
    <t>total_electron_content</t>
  </si>
  <si>
    <t>total electron content</t>
  </si>
  <si>
    <t>m^-2</t>
  </si>
  <si>
    <t>Altimeter-derived total electron content in electrons/m^2. 1 TECU = 10^16 electrons/m^2.</t>
  </si>
  <si>
    <t>wind_speed_alt</t>
  </si>
  <si>
    <t>altimeter wind speed</t>
  </si>
  <si>
    <t>xref_wind_speed_alt</t>
  </si>
  <si>
    <t>Wind speed at 10 m height derived from altimeter measurements. A calibration bias of +0.000 dB has been added to the Ku-band backscatter coefficient (sig0_ocean) before computing the wind speed. Should not be used over land.</t>
  </si>
  <si>
    <t>wind_speed_alt_mle3</t>
  </si>
  <si>
    <t>altimeter wind speed from MLE3 measurements</t>
  </si>
  <si>
    <t>Wind speed at 10 m height derived from altimeter MLE3 measurements. A calibration bias of +0.000 dB has been added to the Ku-band backscatter coefficient (sig0_ocean_mle3) before computing the wind speed. Should not be used over land.</t>
  </si>
  <si>
    <t>wind_speed_mod_u</t>
  </si>
  <si>
    <t>U component of the model wind vector at the altimeter time tag</t>
  </si>
  <si>
    <t>eastward wind_speed</t>
  </si>
  <si>
    <t>Wind U-component interpolated under the satellite track. Computed at the altimeter time-tag from the interpolation of 2 meteorological fields that surround the altimeter time-tag</t>
  </si>
  <si>
    <t>wind_speed_mod_v</t>
  </si>
  <si>
    <t>V component of the model wind vector at the altimeter time tag</t>
  </si>
  <si>
    <t>northward wind_speed</t>
  </si>
  <si>
    <t>Wind V-component interpolated under the satellite track. Computed at the altimeter time-tag from the interpolation of 2 meteorological fields that surround the altimeter time-tag</t>
  </si>
  <si>
    <t>W</t>
  </si>
  <si>
    <t>Radiometer variables</t>
  </si>
  <si>
    <t>rad_tb_187</t>
  </si>
  <si>
    <t>radiometer equalized brightness temperature at 18.7 GHz</t>
  </si>
  <si>
    <t>K</t>
  </si>
  <si>
    <t>rad_tb_187_qual</t>
  </si>
  <si>
    <t>Equalized brightness temperature measurements at 18.7 GHz. Values are smoothed (along-track averaging has been performed)</t>
  </si>
  <si>
    <t>quality flag for the 18.7 GHz equalized brightness temperature</t>
  </si>
  <si>
    <t>Quality flag for the 18.7 GHz equalized brightness temperature</t>
  </si>
  <si>
    <t>rad_tb_238</t>
  </si>
  <si>
    <t>radiometer equalized brightness temperature at 23.8 GHz</t>
  </si>
  <si>
    <t>rad_tb_238_qual</t>
  </si>
  <si>
    <t>Equalized brightness temperature measurements at 23.8 GHz. Values are smoothed (along-track averaging has been performed)</t>
  </si>
  <si>
    <t>quality flag for the 23.8 GHz equalized brightness temperature</t>
  </si>
  <si>
    <t>Quality flag for the 23.8 GHz equalized brightness temperature</t>
  </si>
  <si>
    <t>rad_tb_340</t>
  </si>
  <si>
    <t>radiometer equalized brightness temperature at 34.0 GHz</t>
  </si>
  <si>
    <t>rad_tb_340_qual</t>
  </si>
  <si>
    <t>Equalized brightness temperature measurements at 34.0 GHz. Values are smoothed (along-track averaging has been performed)</t>
  </si>
  <si>
    <t>quality flag for the 34.0 GHz equalized brightness temperature</t>
  </si>
  <si>
    <t>Quality flag for the 34.0 GHz equalized brightness temperature</t>
  </si>
  <si>
    <t>rad_tmb_187</t>
  </si>
  <si>
    <t>radiometer main beam brightness temperature at 18.7 GHz</t>
  </si>
  <si>
    <t>rad_tmb_187_qual</t>
  </si>
  <si>
    <t>Main beam brightness temperature measurements at 18.7 GHz. Values are unsmoothed (along-track averaging has not been performed)</t>
  </si>
  <si>
    <t>quality flag for the 18.7 GHz main beam brightness temperature</t>
  </si>
  <si>
    <t>Quality flag for the 18.7 GHz main beam brightness temperature</t>
  </si>
  <si>
    <t>rad_tmb_238</t>
  </si>
  <si>
    <t>radiometer main beam brightness temperature at 23.8 GHz</t>
  </si>
  <si>
    <t>rad_tmb_238_qual</t>
  </si>
  <si>
    <t>Main beam brightness temperature measurements at 23.8 GHz. Values are unsmoothed (along-track averaging has not been performed)</t>
  </si>
  <si>
    <t>quality flag for the 23.8 GHz main beam brightness temperature</t>
  </si>
  <si>
    <t>Quality flag for the 23.8 GHz main beam brightness temperature</t>
  </si>
  <si>
    <t>rad_tmb_340</t>
  </si>
  <si>
    <t>rad_tmb_340_qual</t>
  </si>
  <si>
    <t>Main beam brightness temperature measurements at 34.0 GHz. Values are unsmoothed (along-track averaging has not been performed)</t>
  </si>
  <si>
    <t>quality flag for the 34.0 GHz main beam brightness temperature</t>
  </si>
  <si>
    <t>Quality flag for the 34.0 GHz main beam brightness temperature</t>
  </si>
  <si>
    <t>X</t>
  </si>
  <si>
    <t>Additional flag variables</t>
  </si>
  <si>
    <t>climato_use_flag</t>
  </si>
  <si>
    <t>flag indicating the use of climatological values for the computation of sigma0 atmospheric attenuation</t>
  </si>
  <si>
    <t>mean sea surface solution 1 interpolation flag</t>
  </si>
  <si>
    <t>Interpolation flag (good or bad) for the mean sea surface solution 1</t>
  </si>
  <si>
    <t>mean sea surface solution 2 interpolation flag</t>
  </si>
  <si>
    <t>Interpolation flag (good or bad) for the mean sea surface solution 2</t>
  </si>
  <si>
    <t>meteo_map_availability_flag</t>
  </si>
  <si>
    <t>flag indicating the meteo maps availability</t>
  </si>
  <si>
    <t>two_maps_nominal one_map_degraded no_map</t>
  </si>
  <si>
    <t>Possible values are:  0 meaning '2 maps, nominal' (six hours apart), 1 meaning '1 map, extrapolation used', 2 meaning 'no map'</t>
  </si>
  <si>
    <t xml:space="preserve">ocean_tide_sol1_qual </t>
  </si>
  <si>
    <t>ocean tide solution 1 (GOT) interpolation flag</t>
  </si>
  <si>
    <t>0, 1, 2, 3, 4</t>
  </si>
  <si>
    <t>zero_point one_point two_points three_points four_points</t>
  </si>
  <si>
    <t>Interpolation flag for the ocean tide solution 1 (GOT). Number of interpolated points (4 for good)</t>
  </si>
  <si>
    <t>ocean tide solution 2 (FES) interpolation flag</t>
  </si>
  <si>
    <t>Interpolation flag for the ocean tide solution 2 (FES). Number of interpolated points (4 for good)</t>
  </si>
  <si>
    <t>mean dynamic topography interpolation flag</t>
  </si>
  <si>
    <t>Interpolation flag (good or bad) for the mean dynamic topography</t>
  </si>
  <si>
    <t>pass_direction_flag</t>
  </si>
  <si>
    <t>flag indicating whether pass is ascending or descending</t>
  </si>
  <si>
    <t>descending ascending</t>
  </si>
  <si>
    <t>Flag indicating whether the measurement is on an ascending or on a descending pass</t>
  </si>
  <si>
    <t>rad_rain_flag</t>
  </si>
  <si>
    <t>radiometer rain flag</t>
  </si>
  <si>
    <t>no_rain rain</t>
  </si>
  <si>
    <t>Flag indicating if radiometer measurements are invalid due to rain contamination</t>
  </si>
  <si>
    <r>
      <t xml:space="preserve">rad_sea_ice_flag      </t>
    </r>
    <r>
      <rPr>
        <i/>
        <sz val="10"/>
        <rFont val="Arial"/>
        <family val="2"/>
      </rPr>
      <t xml:space="preserve">                                         </t>
    </r>
  </si>
  <si>
    <t>radiometer sea ice flag</t>
  </si>
  <si>
    <t>no_sea_ice sea_ice</t>
  </si>
  <si>
    <t>Flag indicating if radiometer measurements are invalid due to sea ice contamination</t>
  </si>
  <si>
    <t>rad_state_oper_flag</t>
  </si>
  <si>
    <t>operating mode of the radiometer</t>
  </si>
  <si>
    <t>operational not_operational</t>
  </si>
  <si>
    <t>Flag indicating if the radiometer is in operational mode or calibration mode</t>
  </si>
  <si>
    <t>rain_flag</t>
  </si>
  <si>
    <t>altimeter rain flag</t>
  </si>
  <si>
    <t>0, 1, 2, 3, 4, 5</t>
  </si>
  <si>
    <t>no_rain rain high_rain_probability_from_altimeter high_probability_of_no_rain_from_altimeter ambiguous_situation_possibility_of_ice evaluation_not_possible</t>
  </si>
  <si>
    <t>Rain flag derived from altimeter measurements</t>
  </si>
  <si>
    <t>TOTAL size per datarecord</t>
  </si>
  <si>
    <t>bytes</t>
  </si>
  <si>
    <t>TOTAL size per second</t>
  </si>
  <si>
    <t>TOTAL size per product (HR granule or LR full dump)</t>
  </si>
  <si>
    <t>MB</t>
  </si>
  <si>
    <t>TOTAL size per orbit</t>
  </si>
  <si>
    <t>TOTAL size per day</t>
  </si>
  <si>
    <t>Product</t>
  </si>
  <si>
    <t>Size per granule (MB)</t>
  </si>
  <si>
    <t>Size per pass (MB)</t>
  </si>
  <si>
    <t>Size per orbit (MB)</t>
  </si>
  <si>
    <t>Size per day (MB)</t>
  </si>
  <si>
    <t>L2 ALT LR</t>
  </si>
  <si>
    <t>standard</t>
  </si>
  <si>
    <t>reduced</t>
  </si>
  <si>
    <t>total</t>
  </si>
  <si>
    <t>L2 ALT HR</t>
  </si>
  <si>
    <t>L2 ALT</t>
  </si>
  <si>
    <t>Parameter</t>
  </si>
  <si>
    <t>Value</t>
  </si>
  <si>
    <t>ubyte</t>
  </si>
  <si>
    <t>ushort</t>
  </si>
  <si>
    <t>uint</t>
  </si>
  <si>
    <t>float</t>
  </si>
  <si>
    <t>duty cycle LR</t>
  </si>
  <si>
    <t>duty cycle HR</t>
  </si>
  <si>
    <t>duty cycle HR-RAW</t>
  </si>
  <si>
    <t>duty cycle HR-RMC</t>
  </si>
  <si>
    <t>Remko Scharroo</t>
  </si>
  <si>
    <t>EUMETSAT Project Scientist</t>
  </si>
  <si>
    <t>Paola Colagrande</t>
  </si>
  <si>
    <t>Jason-CS IFC System Engineer</t>
  </si>
  <si>
    <t>Julia Figa Saldana</t>
  </si>
  <si>
    <t>Jason-CS Ground Segment and PDAP manager</t>
  </si>
  <si>
    <t>Conrad Jackson</t>
  </si>
  <si>
    <t>Jason-CS System Manager</t>
  </si>
  <si>
    <t>Antonio Fanigliulo</t>
  </si>
  <si>
    <t>Quality Assurane Engineer</t>
  </si>
  <si>
    <t>David Antonelli</t>
  </si>
  <si>
    <t>Configuration Management Engineer</t>
  </si>
  <si>
    <t>Jason-CS Programme Manager</t>
  </si>
  <si>
    <t>Ocean Surface Topography Expert</t>
  </si>
  <si>
    <t>height difference between TOPEX and WGS84 reference ellipsoids</t>
  </si>
  <si>
    <t>center of mass altitude above the reference ellipsoid</t>
  </si>
  <si>
    <t>center of mass altitude rate with respect to the reference ellipsoid</t>
  </si>
  <si>
    <t>toa_brightness_temperature</t>
  </si>
  <si>
    <t>altimeter_range_correction_due_to_ionosphere</t>
  </si>
  <si>
    <t>altimeter_range_correction_due_to_dry_troposphere</t>
  </si>
  <si>
    <t>altimeter_range_correction_due_to_wet_troposphere</t>
  </si>
  <si>
    <t/>
  </si>
  <si>
    <t>EUM/LEO-JASCS/SPE/17/957846</t>
  </si>
  <si>
    <t>&lt;To be set at runtime&gt;</t>
  </si>
  <si>
    <t>Flag indicating whether the climatological values from meteorological model (backup solution) have been used or not to compute the atmospheric sigma0 correction (atm_cor_sig0). If not, radiometer data is used.</t>
  </si>
  <si>
    <t>Number of single looks averaged into the 20 Hz L1B waveform.</t>
  </si>
  <si>
    <t>Length of day (seconds)</t>
  </si>
  <si>
    <t>LR product length (orbit dump in seconds)</t>
  </si>
  <si>
    <t>HR product length (granule in seconds)</t>
  </si>
  <si>
    <t>Height difference between TOPEX ellipsoid and WGS84 ellipsoid. To convert heights in this product to be relative to the TOPEX ellipsoid, subtract delta_ellipsoid_tp_wgs84.</t>
  </si>
  <si>
    <t>Sum of meteorological and geophysical corrections to be applied to SSHA over ocean: altimeter ionospheric correction (iono_cor_alt_filtered) + model dry tropospheric correction at zero altitude (model_dry_tropo_cor_zero_altitude) + radiometer wet tropospheric correction (rad_wet_tropo) + sea state bias correction (sea_state_bias) + solid earth tide height (solid_earth_tide) + geocentric ocean tide height solution 2 (FES) (ocean_tide_sol2) + internal tide (internal_tide) + geocentric pole tide height (pole_tide) + dynamic atmospheric correction (dac for NTC/STC off line products, inv_bar_cor for NRT products)</t>
  </si>
  <si>
    <t>Sum of meteorological and geophysical corrections to be applied to SSHA from MLE3 over ocean: altimeter ionospheric correction (iono_cor_alt_filtered_mle3) + model dry tropospheric correction at zero altitude (model_dry_tropo_cor_zero_altitude) + radiometer wet tropospheric correction (rad_wet_tropo) + sea state bias correction (sea_state_bias_mle3) + solid earth tide height (solid_earth_tide) + geocentric ocean tide height solution 2 (FES) (ocean_tide_sol2) + internal tide (internal_tide) + geocentric pole tide height (pole_tide) + dynamic atmospheric correction (dac for NTC/STC off line products, inv_bar_cor for NRT products)</t>
  </si>
  <si>
    <t>Sum of all Instrumental corrections on the altimeter range: USO drift (L1B range_cor_uso) + internal path delay (L1B range_cor_internal_delay_cal and range_cor_internal_delay_diff) + external path delay (L1B range_cor_external_group_delay) + distance antenna-COG (L1B range_cor_com) + Doppler correction (L2 range_cor_doppler) + modeled instrumental errors correction (L2 model_instr_cor_range_ocean) + system bias</t>
  </si>
  <si>
    <t>Sum of all Instrumental corrections on the altimeter range from MLE3: USO drift (L1B range_cor_uso) + internal path delay (L1B range_cor_internal_delay_cal and range_cor_internal_delay_diff) + external path delay (L1B range_cor_external_group_delay) + distance antenna-COG (L1B range_cor_com) + Doppler correction (L2 range_cor_doppler) + modeled instrumental errors correction (L2 model_instr_cor_range_ocean_mle3) + system bias</t>
  </si>
  <si>
    <t>Range computed from the MLE3 ocean retracker. It includes all instrumental corrections from net_instr_cor_range_ocean_mle3</t>
  </si>
  <si>
    <t>Jason-CS/Sentinel-6 ALT Level 2 NetCDF Dump</t>
  </si>
  <si>
    <t>Changed “Sentinel-6/Jason-CS” to “Jason-CS/Sentinel-6”.
Harmonised some long_names between L2 and L1 products.
Changed some standard_names: fixed typo (corection -&gt; correction) and replaced surface_brightness_temperature by toa_brightness_temperature.
Corrected scale_factor for atm_cor_sig0 from 1e-4 to 1e-2.
Corrected scale_factor for amplitude_* from 1e-6 to 1e-4.
Updated comments of some variables.
Removed _FillValue from time and time_tai.
Corrected size of HR granule; this does not affect the size per pass, per orbit or per day.
Clarified that tai_utc_difference and leap_second are set at runtime.
Clarified the sense of delta_ellipsoid_topex_wgs84 with additional text in its comment attribute.
Added range_cor_external_group_delay to net_instr_cor_range_ocean*
Added internal_tide to ocean_geo_corrections* as per OSTST2019 recommendation.</t>
  </si>
  <si>
    <t>v4, 19 Nov 2019</t>
  </si>
  <si>
    <t>JCS_DCR_316</t>
  </si>
  <si>
    <t>Manfred Lugert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</si>
</sst>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00"/>
  </numFmts>
  <fonts count="28" x14ac:knownFonts="1">
    <font>
      <sz val="11"/>
      <color theme="1"/>
      <name val="Calibri"/>
      <family val="2"/>
      <scheme val="minor"/>
    </font>
    <font>
      <sz val="8"/>
      <name val="Arial"/>
      <family val="2"/>
    </font>
    <font>
      <sz val="10"/>
      <name val="Arial"/>
      <family val="2"/>
    </font>
    <font>
      <sz val="10"/>
      <name val="Arial"/>
      <family val="2"/>
    </font>
    <font>
      <sz val="10"/>
      <name val="Times New Roman"/>
      <family val="1"/>
    </font>
    <font>
      <b/>
      <i/>
      <sz val="10"/>
      <name val="Arial"/>
      <family val="2"/>
    </font>
    <font>
      <b/>
      <sz val="11"/>
      <name val="Arial"/>
      <family val="2"/>
    </font>
    <font>
      <b/>
      <sz val="10"/>
      <name val="Arial"/>
      <family val="2"/>
    </font>
    <font>
      <sz val="10"/>
      <name val="Verdana"/>
      <family val="2"/>
    </font>
    <font>
      <b/>
      <sz val="18"/>
      <name val="Arial"/>
      <family val="2"/>
    </font>
    <font>
      <b/>
      <sz val="8"/>
      <name val="Arial"/>
      <family val="2"/>
    </font>
    <font>
      <i/>
      <sz val="8"/>
      <name val="Arial"/>
      <family val="2"/>
    </font>
    <font>
      <sz val="8"/>
      <name val="Times New Roman"/>
      <family val="1"/>
    </font>
    <font>
      <sz val="10"/>
      <color theme="1"/>
      <name val="Arial"/>
      <family val="2"/>
    </font>
    <font>
      <b/>
      <sz val="12"/>
      <color theme="1"/>
      <name val="Arial"/>
      <family val="2"/>
    </font>
    <font>
      <b/>
      <sz val="11"/>
      <color theme="1"/>
      <name val="Calibri"/>
      <family val="2"/>
      <scheme val="minor"/>
    </font>
    <font>
      <b/>
      <i/>
      <sz val="14"/>
      <name val="Arial"/>
      <family val="2"/>
    </font>
    <font>
      <sz val="14"/>
      <name val="Arial"/>
      <family val="2"/>
    </font>
    <font>
      <b/>
      <sz val="10"/>
      <color theme="0"/>
      <name val="Arial"/>
      <family val="2"/>
    </font>
    <font>
      <b/>
      <i/>
      <sz val="10"/>
      <color theme="0"/>
      <name val="Arial"/>
      <family val="2"/>
    </font>
    <font>
      <b/>
      <sz val="10"/>
      <color theme="1"/>
      <name val="Arial"/>
      <family val="2"/>
    </font>
    <font>
      <sz val="10"/>
      <color rgb="FFFF0000"/>
      <name val="Arial"/>
      <family val="2"/>
    </font>
    <font>
      <sz val="10"/>
      <color rgb="FF000000"/>
      <name val="Arial"/>
      <family val="2"/>
    </font>
    <font>
      <i/>
      <sz val="10"/>
      <name val="Arial"/>
      <family val="2"/>
    </font>
    <font>
      <b/>
      <i/>
      <sz val="10"/>
      <color theme="1"/>
      <name val="Arial"/>
      <family val="2"/>
    </font>
    <font>
      <b/>
      <i/>
      <sz val="11"/>
      <color theme="1"/>
      <name val="Calibri"/>
      <family val="2"/>
      <scheme val="minor"/>
    </font>
    <font>
      <b/>
      <i/>
      <sz val="14"/>
      <color theme="1"/>
      <name val="Arial"/>
      <family val="2"/>
    </font>
    <font>
      <sz val="14"/>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n">
        <color indexed="64"/>
      </top>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hair">
        <color auto="1"/>
      </top>
      <bottom/>
      <diagonal/>
    </border>
    <border>
      <left/>
      <right/>
      <top style="hair">
        <color auto="1"/>
      </top>
      <bottom style="hair">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diagonal/>
    </border>
    <border>
      <left style="thin">
        <color auto="1"/>
      </left>
      <right style="thin">
        <color auto="1"/>
      </right>
      <top/>
      <bottom/>
      <diagonal/>
    </border>
    <border>
      <left/>
      <right style="thin">
        <color indexed="64"/>
      </right>
      <top/>
      <bottom/>
      <diagonal/>
    </border>
  </borders>
  <cellStyleXfs count="3">
    <xf numFmtId="0" fontId="0" fillId="0" borderId="0"/>
    <xf numFmtId="0" fontId="3" fillId="0" borderId="0"/>
    <xf numFmtId="0" fontId="2" fillId="0" borderId="0"/>
  </cellStyleXfs>
  <cellXfs count="311">
    <xf numFmtId="0" fontId="0" fillId="0" borderId="0" xfId="0"/>
    <xf numFmtId="0" fontId="4" fillId="0" borderId="0" xfId="1" applyFont="1" applyProtection="1">
      <protection locked="0"/>
    </xf>
    <xf numFmtId="0" fontId="2" fillId="0" borderId="0" xfId="1" applyFont="1" applyProtection="1">
      <protection locked="0"/>
    </xf>
    <xf numFmtId="0" fontId="5" fillId="0" borderId="0" xfId="1" applyFont="1" applyBorder="1" applyAlignment="1" applyProtection="1">
      <alignment horizontal="right"/>
    </xf>
    <xf numFmtId="0" fontId="2" fillId="0" borderId="0" xfId="1" applyFont="1" applyBorder="1" applyProtection="1">
      <protection locked="0"/>
    </xf>
    <xf numFmtId="0" fontId="5" fillId="2" borderId="1" xfId="1" applyFont="1" applyFill="1" applyBorder="1" applyAlignment="1">
      <alignment horizontal="center" vertical="center" wrapText="1"/>
    </xf>
    <xf numFmtId="0" fontId="2" fillId="0" borderId="2" xfId="1" applyFont="1" applyBorder="1" applyAlignment="1">
      <alignment horizontal="justify" vertical="center" wrapText="1"/>
    </xf>
    <xf numFmtId="0" fontId="3" fillId="0" borderId="0" xfId="1" applyProtection="1">
      <protection locked="0"/>
    </xf>
    <xf numFmtId="0" fontId="4" fillId="0" borderId="0" xfId="2" applyFont="1" applyProtection="1">
      <protection locked="0"/>
    </xf>
    <xf numFmtId="0" fontId="8" fillId="0" borderId="0" xfId="0" applyFont="1" applyBorder="1"/>
    <xf numFmtId="0" fontId="8" fillId="0" borderId="0" xfId="0" applyFont="1" applyBorder="1" applyAlignment="1"/>
    <xf numFmtId="0" fontId="0" fillId="0" borderId="0" xfId="0" applyBorder="1"/>
    <xf numFmtId="0" fontId="1" fillId="0" borderId="0" xfId="0" applyFont="1" applyBorder="1" applyAlignment="1">
      <alignment horizontal="right"/>
    </xf>
    <xf numFmtId="0" fontId="13" fillId="0" borderId="0" xfId="0" applyFont="1" applyBorder="1"/>
    <xf numFmtId="0" fontId="5" fillId="0" borderId="3" xfId="1" applyFont="1" applyBorder="1" applyAlignment="1" applyProtection="1">
      <alignment horizontal="center"/>
      <protection locked="0"/>
    </xf>
    <xf numFmtId="0" fontId="0" fillId="0" borderId="0" xfId="0" applyBorder="1" applyAlignment="1">
      <alignment horizontal="center"/>
    </xf>
    <xf numFmtId="0" fontId="7" fillId="0" borderId="0" xfId="0" applyFont="1" applyProtection="1">
      <protection locked="0"/>
    </xf>
    <xf numFmtId="0" fontId="10" fillId="0" borderId="0" xfId="1" applyFont="1" applyAlignment="1" applyProtection="1">
      <alignment horizontal="right"/>
    </xf>
    <xf numFmtId="0" fontId="3" fillId="0" borderId="3" xfId="1" applyBorder="1" applyAlignment="1">
      <alignment horizontal="left"/>
    </xf>
    <xf numFmtId="0" fontId="2" fillId="0" borderId="3" xfId="1" applyFont="1" applyBorder="1" applyAlignment="1" applyProtection="1">
      <alignment horizontal="left"/>
      <protection locked="0"/>
    </xf>
    <xf numFmtId="0" fontId="12" fillId="0" borderId="0" xfId="0" applyFo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horizontal="center"/>
      <protection locked="0"/>
    </xf>
    <xf numFmtId="0" fontId="1" fillId="0" borderId="0" xfId="0" applyFont="1" applyAlignment="1" applyProtection="1">
      <alignment horizontal="right"/>
      <protection locked="0"/>
    </xf>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center"/>
      <protection locked="0"/>
    </xf>
    <xf numFmtId="0" fontId="1" fillId="0" borderId="0" xfId="0" applyFont="1" applyAlignment="1" applyProtection="1">
      <alignment horizontal="right"/>
    </xf>
    <xf numFmtId="0" fontId="5" fillId="0" borderId="0" xfId="0" applyFont="1" applyBorder="1" applyAlignment="1" applyProtection="1">
      <alignment horizontal="right"/>
    </xf>
    <xf numFmtId="0" fontId="2" fillId="0" borderId="0" xfId="0" applyFont="1" applyBorder="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7" fillId="0" borderId="0" xfId="0" applyFont="1" applyAlignment="1" applyProtection="1">
      <protection locked="0"/>
    </xf>
    <xf numFmtId="0" fontId="17" fillId="0" borderId="0" xfId="0" applyFont="1" applyAlignment="1" applyProtection="1">
      <alignment vertical="center"/>
      <protection locked="0"/>
    </xf>
    <xf numFmtId="0" fontId="17" fillId="0" borderId="0" xfId="0" applyFont="1" applyAlignment="1" applyProtection="1">
      <alignment horizontal="center"/>
      <protection locked="0"/>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1" fontId="18" fillId="5" borderId="11" xfId="0" applyNumberFormat="1"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1" fontId="19" fillId="5" borderId="17" xfId="0" applyNumberFormat="1" applyFont="1" applyFill="1" applyBorder="1" applyAlignment="1">
      <alignment horizontal="center" vertical="center" wrapText="1"/>
    </xf>
    <xf numFmtId="1" fontId="19" fillId="5" borderId="11" xfId="0" applyNumberFormat="1"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0" fontId="20" fillId="5" borderId="0" xfId="0" applyFont="1" applyFill="1" applyBorder="1" applyAlignment="1">
      <alignment vertical="center"/>
    </xf>
    <xf numFmtId="0" fontId="20" fillId="6" borderId="11" xfId="0" applyFont="1" applyFill="1" applyBorder="1" applyAlignment="1">
      <alignment horizontal="center" vertical="center"/>
    </xf>
    <xf numFmtId="0" fontId="20" fillId="0" borderId="11" xfId="0" applyFont="1" applyFill="1" applyBorder="1" applyAlignment="1">
      <alignment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13" fillId="0" borderId="17" xfId="0" applyFont="1" applyFill="1" applyBorder="1" applyAlignment="1">
      <alignment vertical="center" wrapText="1"/>
    </xf>
    <xf numFmtId="1" fontId="2" fillId="0" borderId="11" xfId="0" applyNumberFormat="1" applyFont="1" applyFill="1" applyBorder="1" applyAlignment="1">
      <alignment horizontal="left" vertical="center" wrapText="1"/>
    </xf>
    <xf numFmtId="1" fontId="2" fillId="0" borderId="11" xfId="0" applyNumberFormat="1" applyFont="1" applyFill="1" applyBorder="1" applyAlignment="1">
      <alignment vertical="center" wrapText="1"/>
    </xf>
    <xf numFmtId="11" fontId="2" fillId="0" borderId="11" xfId="0" applyNumberFormat="1" applyFont="1" applyFill="1" applyBorder="1" applyAlignment="1">
      <alignment vertical="center" wrapText="1"/>
    </xf>
    <xf numFmtId="0" fontId="2" fillId="0" borderId="11" xfId="0" applyNumberFormat="1" applyFont="1" applyFill="1" applyBorder="1" applyAlignment="1">
      <alignment horizontal="right" vertical="center" wrapText="1"/>
    </xf>
    <xf numFmtId="0" fontId="2" fillId="0" borderId="11" xfId="0" applyFont="1" applyFill="1" applyBorder="1" applyAlignment="1">
      <alignment vertical="center" wrapText="1"/>
    </xf>
    <xf numFmtId="0" fontId="13" fillId="0" borderId="11" xfId="0" applyFont="1" applyFill="1" applyBorder="1" applyAlignment="1">
      <alignment vertical="center" wrapText="1"/>
    </xf>
    <xf numFmtId="0" fontId="13" fillId="3" borderId="0" xfId="0" applyFont="1" applyFill="1" applyBorder="1" applyAlignment="1">
      <alignment vertical="center"/>
    </xf>
    <xf numFmtId="0" fontId="2" fillId="7" borderId="21"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5" xfId="0" applyFont="1" applyFill="1" applyBorder="1" applyAlignment="1">
      <alignment horizontal="center" vertical="center" wrapText="1"/>
    </xf>
    <xf numFmtId="1" fontId="2" fillId="0" borderId="17" xfId="0" applyNumberFormat="1" applyFont="1" applyFill="1" applyBorder="1" applyAlignment="1">
      <alignment vertical="center" wrapText="1"/>
    </xf>
    <xf numFmtId="0" fontId="2" fillId="7" borderId="29"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8" borderId="30" xfId="0" applyFont="1" applyFill="1" applyBorder="1" applyAlignment="1">
      <alignment horizontal="center" vertical="center" wrapText="1"/>
    </xf>
    <xf numFmtId="1" fontId="2" fillId="0" borderId="11" xfId="0" applyNumberFormat="1" applyFont="1" applyFill="1" applyBorder="1" applyAlignment="1">
      <alignment horizontal="right" vertical="center" wrapText="1"/>
    </xf>
    <xf numFmtId="1" fontId="7" fillId="0" borderId="11" xfId="0" applyNumberFormat="1" applyFont="1" applyFill="1" applyBorder="1" applyAlignment="1">
      <alignment vertical="center" wrapText="1"/>
    </xf>
    <xf numFmtId="11" fontId="13" fillId="0" borderId="11" xfId="0" applyNumberFormat="1" applyFont="1" applyFill="1" applyBorder="1" applyAlignment="1">
      <alignment vertical="center" wrapText="1"/>
    </xf>
    <xf numFmtId="49" fontId="13" fillId="0" borderId="11" xfId="0" applyNumberFormat="1" applyFont="1" applyFill="1" applyBorder="1" applyAlignment="1">
      <alignment vertical="center" wrapText="1"/>
    </xf>
    <xf numFmtId="0" fontId="13" fillId="0" borderId="11" xfId="0" applyFont="1" applyFill="1" applyBorder="1" applyAlignment="1">
      <alignment horizontal="left" vertical="center" wrapText="1"/>
    </xf>
    <xf numFmtId="0" fontId="7" fillId="6" borderId="11" xfId="0" applyFont="1" applyFill="1" applyBorder="1" applyAlignment="1">
      <alignment horizontal="center" vertical="center"/>
    </xf>
    <xf numFmtId="0" fontId="7" fillId="0" borderId="11" xfId="0" applyFont="1" applyFill="1" applyBorder="1" applyAlignment="1">
      <alignment vertical="center" wrapText="1"/>
    </xf>
    <xf numFmtId="0" fontId="2" fillId="0" borderId="17" xfId="0" applyFont="1" applyFill="1" applyBorder="1" applyAlignment="1">
      <alignment vertical="center" wrapText="1"/>
    </xf>
    <xf numFmtId="0" fontId="2" fillId="0" borderId="11" xfId="0" applyFont="1" applyFill="1" applyBorder="1" applyAlignment="1">
      <alignment horizontal="left" vertical="center" wrapText="1"/>
    </xf>
    <xf numFmtId="0" fontId="21" fillId="7" borderId="18"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 fillId="3" borderId="0"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3" borderId="31" xfId="0" applyFont="1" applyFill="1" applyBorder="1" applyAlignment="1">
      <alignment horizontal="left" vertical="center" wrapText="1"/>
    </xf>
    <xf numFmtId="0" fontId="2" fillId="0" borderId="12" xfId="0" quotePrefix="1" applyFont="1" applyFill="1" applyBorder="1" applyAlignment="1">
      <alignment horizontal="center" vertical="center" wrapText="1"/>
    </xf>
    <xf numFmtId="0" fontId="2" fillId="8" borderId="17" xfId="0" applyFont="1" applyFill="1" applyBorder="1" applyAlignment="1">
      <alignment horizontal="center" vertical="center" wrapText="1"/>
    </xf>
    <xf numFmtId="1" fontId="13" fillId="0" borderId="17" xfId="0" applyNumberFormat="1" applyFont="1" applyFill="1" applyBorder="1" applyAlignment="1">
      <alignment vertical="center" wrapText="1"/>
    </xf>
    <xf numFmtId="0" fontId="2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20"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2" fillId="7" borderId="3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2" xfId="0"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3" borderId="36" xfId="0" applyFont="1" applyFill="1" applyBorder="1" applyAlignment="1">
      <alignment horizontal="center" vertical="center" wrapText="1"/>
    </xf>
    <xf numFmtId="1" fontId="2" fillId="3" borderId="3" xfId="0" applyNumberFormat="1" applyFont="1" applyFill="1" applyBorder="1" applyAlignment="1">
      <alignment vertical="center" wrapText="1"/>
    </xf>
    <xf numFmtId="1" fontId="2" fillId="3" borderId="3" xfId="0" applyNumberFormat="1" applyFont="1" applyFill="1" applyBorder="1" applyAlignment="1">
      <alignment horizontal="left" vertical="center" wrapText="1"/>
    </xf>
    <xf numFmtId="11" fontId="2" fillId="3" borderId="3" xfId="0" applyNumberFormat="1" applyFont="1" applyFill="1" applyBorder="1" applyAlignment="1">
      <alignment vertical="center" wrapText="1"/>
    </xf>
    <xf numFmtId="0" fontId="2" fillId="3" borderId="3" xfId="0" applyNumberFormat="1" applyFont="1" applyFill="1" applyBorder="1" applyAlignment="1">
      <alignment horizontal="right" vertical="center" wrapText="1"/>
    </xf>
    <xf numFmtId="1" fontId="2" fillId="3" borderId="37" xfId="0" applyNumberFormat="1" applyFont="1" applyFill="1" applyBorder="1" applyAlignment="1">
      <alignment horizontal="center" vertical="center" wrapText="1"/>
    </xf>
    <xf numFmtId="0" fontId="20" fillId="3" borderId="37" xfId="0" applyFont="1" applyFill="1" applyBorder="1" applyAlignment="1">
      <alignment horizontal="right" vertical="center"/>
    </xf>
    <xf numFmtId="1" fontId="7" fillId="3" borderId="37" xfId="0" applyNumberFormat="1"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8" borderId="10" xfId="0" applyFont="1" applyFill="1" applyBorder="1" applyAlignment="1">
      <alignment horizontal="center" vertical="center" wrapText="1"/>
    </xf>
    <xf numFmtId="1" fontId="7" fillId="0" borderId="37" xfId="0" applyNumberFormat="1" applyFont="1" applyFill="1" applyBorder="1" applyAlignment="1">
      <alignment vertical="center" wrapText="1"/>
    </xf>
    <xf numFmtId="1" fontId="2" fillId="3" borderId="37" xfId="0" applyNumberFormat="1" applyFont="1" applyFill="1" applyBorder="1" applyAlignment="1">
      <alignment horizontal="left" vertical="center" wrapText="1"/>
    </xf>
    <xf numFmtId="1" fontId="2" fillId="3" borderId="37" xfId="0" applyNumberFormat="1" applyFont="1" applyFill="1" applyBorder="1" applyAlignment="1">
      <alignment vertical="center" wrapText="1"/>
    </xf>
    <xf numFmtId="11" fontId="2" fillId="3" borderId="37" xfId="0" applyNumberFormat="1" applyFont="1" applyFill="1" applyBorder="1" applyAlignment="1">
      <alignment vertical="center" wrapText="1"/>
    </xf>
    <xf numFmtId="0" fontId="2" fillId="3" borderId="37" xfId="0" applyNumberFormat="1" applyFont="1" applyFill="1" applyBorder="1" applyAlignment="1">
      <alignment horizontal="right" vertical="center" wrapText="1"/>
    </xf>
    <xf numFmtId="0" fontId="20" fillId="3" borderId="0" xfId="0" applyFont="1" applyFill="1" applyBorder="1" applyAlignment="1">
      <alignment vertical="center" wrapText="1"/>
    </xf>
    <xf numFmtId="1" fontId="7" fillId="3" borderId="37" xfId="0" applyNumberFormat="1" applyFont="1" applyFill="1" applyBorder="1" applyAlignment="1">
      <alignment vertical="center" wrapText="1"/>
    </xf>
    <xf numFmtId="0" fontId="7" fillId="8" borderId="20" xfId="0" applyFont="1" applyFill="1" applyBorder="1" applyAlignment="1">
      <alignment horizontal="center" vertical="center" wrapText="1"/>
    </xf>
    <xf numFmtId="0" fontId="2" fillId="3" borderId="37" xfId="0" applyFont="1" applyFill="1" applyBorder="1" applyAlignment="1">
      <alignment vertical="center" wrapText="1"/>
    </xf>
    <xf numFmtId="165" fontId="7" fillId="8" borderId="20" xfId="0" applyNumberFormat="1" applyFont="1" applyFill="1" applyBorder="1" applyAlignment="1">
      <alignment horizontal="center" vertical="center" wrapText="1"/>
    </xf>
    <xf numFmtId="165" fontId="7" fillId="8" borderId="16" xfId="0" applyNumberFormat="1" applyFont="1" applyFill="1" applyBorder="1" applyAlignment="1">
      <alignment horizontal="center" vertical="center" wrapText="1"/>
    </xf>
    <xf numFmtId="1" fontId="7" fillId="3" borderId="0" xfId="0" applyNumberFormat="1" applyFont="1" applyFill="1" applyBorder="1" applyAlignment="1">
      <alignment vertical="center" wrapText="1"/>
    </xf>
    <xf numFmtId="1"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 fontId="2" fillId="3" borderId="0" xfId="0" applyNumberFormat="1" applyFont="1" applyFill="1" applyBorder="1" applyAlignment="1">
      <alignment vertical="center" wrapText="1"/>
    </xf>
    <xf numFmtId="1" fontId="2" fillId="3" borderId="0"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0" xfId="0" applyNumberFormat="1" applyFont="1" applyFill="1" applyBorder="1" applyAlignment="1">
      <alignment horizontal="right" vertical="center" wrapText="1"/>
    </xf>
    <xf numFmtId="11" fontId="2" fillId="3" borderId="0" xfId="0" applyNumberFormat="1" applyFont="1" applyFill="1" applyBorder="1" applyAlignment="1">
      <alignment vertical="center" wrapText="1"/>
    </xf>
    <xf numFmtId="0" fontId="18" fillId="5" borderId="3" xfId="0" applyFont="1" applyFill="1" applyBorder="1" applyAlignment="1">
      <alignment horizontal="right" vertical="center" wrapText="1"/>
    </xf>
    <xf numFmtId="1" fontId="18" fillId="5" borderId="29" xfId="0" applyNumberFormat="1" applyFont="1" applyFill="1" applyBorder="1" applyAlignment="1">
      <alignment horizontal="right" vertical="center" wrapText="1"/>
    </xf>
    <xf numFmtId="0" fontId="20" fillId="9" borderId="44" xfId="0" applyFont="1" applyFill="1" applyBorder="1" applyAlignment="1">
      <alignment horizontal="center" vertical="center"/>
    </xf>
    <xf numFmtId="165" fontId="7" fillId="7" borderId="44" xfId="0" applyNumberFormat="1" applyFont="1" applyFill="1" applyBorder="1" applyAlignment="1">
      <alignment horizontal="right" vertical="center" wrapText="1"/>
    </xf>
    <xf numFmtId="165" fontId="7" fillId="7" borderId="3" xfId="0" applyNumberFormat="1" applyFont="1" applyFill="1" applyBorder="1" applyAlignment="1">
      <alignment horizontal="right" vertical="center" wrapText="1"/>
    </xf>
    <xf numFmtId="165" fontId="7" fillId="7" borderId="29" xfId="0" applyNumberFormat="1" applyFont="1" applyFill="1" applyBorder="1" applyAlignment="1">
      <alignment horizontal="right" vertical="center" wrapText="1"/>
    </xf>
    <xf numFmtId="0" fontId="13" fillId="3" borderId="0" xfId="0" applyFont="1" applyFill="1" applyAlignment="1">
      <alignment vertical="center"/>
    </xf>
    <xf numFmtId="0" fontId="20" fillId="9" borderId="31" xfId="0" applyFont="1" applyFill="1" applyBorder="1" applyAlignment="1">
      <alignment horizontal="center" vertical="center"/>
    </xf>
    <xf numFmtId="165" fontId="7" fillId="7" borderId="31" xfId="0" applyNumberFormat="1" applyFont="1" applyFill="1" applyBorder="1" applyAlignment="1">
      <alignment horizontal="right" vertical="center" wrapText="1"/>
    </xf>
    <xf numFmtId="165" fontId="7" fillId="7" borderId="0" xfId="0" applyNumberFormat="1" applyFont="1" applyFill="1" applyBorder="1" applyAlignment="1">
      <alignment horizontal="right" vertical="center" wrapText="1"/>
    </xf>
    <xf numFmtId="165" fontId="7" fillId="7" borderId="46" xfId="0" applyNumberFormat="1" applyFont="1" applyFill="1" applyBorder="1" applyAlignment="1">
      <alignment horizontal="right" vertical="center" wrapText="1"/>
    </xf>
    <xf numFmtId="0" fontId="24" fillId="9" borderId="12" xfId="0" applyFont="1" applyFill="1" applyBorder="1" applyAlignment="1">
      <alignment horizontal="center" vertical="center"/>
    </xf>
    <xf numFmtId="165" fontId="5" fillId="9" borderId="12" xfId="0" applyNumberFormat="1" applyFont="1" applyFill="1" applyBorder="1" applyAlignment="1">
      <alignment horizontal="right" vertical="center" wrapText="1"/>
    </xf>
    <xf numFmtId="165" fontId="5" fillId="9" borderId="39" xfId="0" applyNumberFormat="1" applyFont="1" applyFill="1" applyBorder="1" applyAlignment="1">
      <alignment horizontal="right" vertical="center" wrapText="1"/>
    </xf>
    <xf numFmtId="165" fontId="5" fillId="9" borderId="17" xfId="0" applyNumberFormat="1" applyFont="1" applyFill="1" applyBorder="1" applyAlignment="1">
      <alignment horizontal="right" vertical="center" wrapText="1"/>
    </xf>
    <xf numFmtId="0" fontId="20" fillId="10" borderId="44" xfId="0" applyFont="1" applyFill="1" applyBorder="1" applyAlignment="1">
      <alignment horizontal="center" vertical="center"/>
    </xf>
    <xf numFmtId="165" fontId="7" fillId="8" borderId="44" xfId="0" applyNumberFormat="1" applyFont="1" applyFill="1" applyBorder="1" applyAlignment="1">
      <alignment horizontal="right" vertical="center" wrapText="1"/>
    </xf>
    <xf numFmtId="165" fontId="7" fillId="8" borderId="3" xfId="0" applyNumberFormat="1" applyFont="1" applyFill="1" applyBorder="1" applyAlignment="1">
      <alignment horizontal="right" vertical="center" wrapText="1"/>
    </xf>
    <xf numFmtId="165" fontId="7" fillId="8" borderId="29" xfId="0" applyNumberFormat="1" applyFont="1" applyFill="1" applyBorder="1" applyAlignment="1">
      <alignment horizontal="right" vertical="center" wrapText="1"/>
    </xf>
    <xf numFmtId="0" fontId="20" fillId="10" borderId="31" xfId="0" applyFont="1" applyFill="1" applyBorder="1" applyAlignment="1">
      <alignment horizontal="center" vertical="center"/>
    </xf>
    <xf numFmtId="165" fontId="7" fillId="8" borderId="31" xfId="0" applyNumberFormat="1" applyFont="1" applyFill="1" applyBorder="1" applyAlignment="1">
      <alignment horizontal="right" vertical="center" wrapText="1"/>
    </xf>
    <xf numFmtId="165" fontId="7" fillId="8" borderId="0" xfId="0" applyNumberFormat="1" applyFont="1" applyFill="1" applyBorder="1" applyAlignment="1">
      <alignment horizontal="right" vertical="center" wrapText="1"/>
    </xf>
    <xf numFmtId="165" fontId="7" fillId="8" borderId="46" xfId="0" applyNumberFormat="1" applyFont="1" applyFill="1" applyBorder="1" applyAlignment="1">
      <alignment horizontal="right" vertical="center" wrapText="1"/>
    </xf>
    <xf numFmtId="0" fontId="24" fillId="10" borderId="12" xfId="0" applyFont="1" applyFill="1" applyBorder="1" applyAlignment="1">
      <alignment horizontal="center" vertical="center"/>
    </xf>
    <xf numFmtId="165" fontId="5" fillId="10" borderId="12" xfId="0" applyNumberFormat="1" applyFont="1" applyFill="1" applyBorder="1" applyAlignment="1">
      <alignment horizontal="right" vertical="center" wrapText="1"/>
    </xf>
    <xf numFmtId="165" fontId="5" fillId="10" borderId="39" xfId="0" applyNumberFormat="1" applyFont="1" applyFill="1" applyBorder="1" applyAlignment="1">
      <alignment horizontal="right" vertical="center" wrapText="1"/>
    </xf>
    <xf numFmtId="165" fontId="5" fillId="10" borderId="17" xfId="0" applyNumberFormat="1" applyFont="1" applyFill="1" applyBorder="1" applyAlignment="1">
      <alignment horizontal="right" vertical="center" wrapText="1"/>
    </xf>
    <xf numFmtId="0" fontId="15" fillId="0" borderId="12" xfId="0" applyFont="1" applyFill="1" applyBorder="1" applyAlignment="1">
      <alignment horizontal="center"/>
    </xf>
    <xf numFmtId="0" fontId="24" fillId="0" borderId="11" xfId="0" applyFont="1" applyFill="1" applyBorder="1" applyAlignment="1">
      <alignment horizontal="center" vertical="center"/>
    </xf>
    <xf numFmtId="0" fontId="25" fillId="0" borderId="39" xfId="0" applyFont="1" applyFill="1" applyBorder="1"/>
    <xf numFmtId="165" fontId="5" fillId="0" borderId="39" xfId="0" applyNumberFormat="1" applyFont="1" applyFill="1" applyBorder="1" applyAlignment="1">
      <alignment horizontal="right" vertical="center" wrapText="1"/>
    </xf>
    <xf numFmtId="165" fontId="25" fillId="0" borderId="39" xfId="0" applyNumberFormat="1" applyFont="1" applyFill="1" applyBorder="1"/>
    <xf numFmtId="165" fontId="25" fillId="0" borderId="17" xfId="0" applyNumberFormat="1" applyFont="1" applyFill="1" applyBorder="1"/>
    <xf numFmtId="0" fontId="18" fillId="5" borderId="11" xfId="0" applyFont="1" applyFill="1" applyBorder="1" applyAlignment="1">
      <alignment horizontal="right"/>
    </xf>
    <xf numFmtId="0" fontId="18" fillId="5" borderId="11" xfId="0" applyFont="1" applyFill="1" applyBorder="1" applyAlignment="1">
      <alignment horizontal="center"/>
    </xf>
    <xf numFmtId="0" fontId="18" fillId="3" borderId="0" xfId="0" applyFont="1" applyFill="1"/>
    <xf numFmtId="0" fontId="20" fillId="3" borderId="11" xfId="0" applyFont="1" applyFill="1" applyBorder="1" applyAlignment="1">
      <alignment horizontal="right"/>
    </xf>
    <xf numFmtId="0" fontId="13" fillId="3" borderId="11" xfId="0" applyFont="1" applyFill="1" applyBorder="1" applyAlignment="1">
      <alignment horizontal="center"/>
    </xf>
    <xf numFmtId="0" fontId="13" fillId="3" borderId="0" xfId="0" applyFont="1" applyFill="1"/>
    <xf numFmtId="0" fontId="13" fillId="3" borderId="0" xfId="0" applyFont="1" applyFill="1" applyBorder="1" applyAlignment="1">
      <alignment horizontal="right"/>
    </xf>
    <xf numFmtId="0" fontId="13" fillId="3" borderId="0" xfId="0" applyFont="1" applyFill="1" applyBorder="1" applyAlignment="1">
      <alignment horizontal="center"/>
    </xf>
    <xf numFmtId="0" fontId="13" fillId="3" borderId="0" xfId="0" applyFont="1" applyFill="1" applyAlignment="1">
      <alignment horizontal="right"/>
    </xf>
    <xf numFmtId="0" fontId="13" fillId="3" borderId="0" xfId="0" applyFont="1" applyFill="1" applyAlignment="1">
      <alignment horizontal="center"/>
    </xf>
    <xf numFmtId="0" fontId="5" fillId="2" borderId="11" xfId="0" applyFont="1" applyFill="1" applyBorder="1" applyAlignment="1">
      <alignment horizontal="center" vertical="center" wrapText="1"/>
    </xf>
    <xf numFmtId="0" fontId="2" fillId="3" borderId="11" xfId="2" applyFont="1" applyFill="1" applyBorder="1" applyAlignment="1">
      <alignment horizontal="left" vertical="center" wrapText="1"/>
    </xf>
    <xf numFmtId="0" fontId="2" fillId="0" borderId="11" xfId="2" applyFont="1" applyFill="1" applyBorder="1" applyAlignment="1">
      <alignment horizontal="left" vertical="center" wrapText="1"/>
    </xf>
    <xf numFmtId="0" fontId="2" fillId="0" borderId="11" xfId="0" applyFont="1" applyBorder="1" applyAlignment="1">
      <alignment vertical="center" wrapText="1"/>
    </xf>
    <xf numFmtId="0" fontId="13" fillId="0" borderId="17" xfId="0" applyFont="1" applyFill="1" applyBorder="1" applyAlignment="1">
      <alignment horizontal="left" vertical="center" wrapText="1"/>
    </xf>
    <xf numFmtId="0" fontId="2" fillId="7" borderId="26"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27" xfId="0" applyFont="1" applyFill="1" applyBorder="1" applyAlignment="1">
      <alignment horizontal="center" vertical="center" wrapText="1"/>
    </xf>
    <xf numFmtId="1" fontId="2" fillId="4" borderId="17" xfId="0" applyNumberFormat="1" applyFont="1" applyFill="1" applyBorder="1" applyAlignment="1">
      <alignment vertical="center" wrapText="1"/>
    </xf>
    <xf numFmtId="0" fontId="13" fillId="4" borderId="11" xfId="0" applyFont="1" applyFill="1" applyBorder="1" applyAlignment="1">
      <alignment vertical="center" wrapText="1"/>
    </xf>
    <xf numFmtId="0" fontId="13" fillId="4" borderId="17" xfId="0" applyFont="1" applyFill="1" applyBorder="1" applyAlignment="1">
      <alignment vertical="center" wrapText="1"/>
    </xf>
    <xf numFmtId="0" fontId="13" fillId="4" borderId="11" xfId="0" applyFont="1" applyFill="1" applyBorder="1" applyAlignment="1">
      <alignment vertical="center"/>
    </xf>
    <xf numFmtId="1" fontId="2" fillId="4" borderId="11" xfId="0" applyNumberFormat="1" applyFont="1" applyFill="1" applyBorder="1" applyAlignment="1">
      <alignment horizontal="left" vertical="center" wrapText="1"/>
    </xf>
    <xf numFmtId="0" fontId="2" fillId="4" borderId="11" xfId="0" applyNumberFormat="1" applyFont="1" applyFill="1" applyBorder="1" applyAlignment="1">
      <alignment horizontal="right" vertical="center" wrapText="1"/>
    </xf>
    <xf numFmtId="165" fontId="7" fillId="4" borderId="20" xfId="0" applyNumberFormat="1" applyFont="1" applyFill="1" applyBorder="1" applyAlignment="1">
      <alignment horizontal="center" vertical="center" wrapText="1"/>
    </xf>
    <xf numFmtId="11" fontId="2" fillId="4" borderId="11" xfId="0" applyNumberFormat="1" applyFont="1" applyFill="1" applyBorder="1" applyAlignment="1">
      <alignment vertical="center" wrapText="1"/>
    </xf>
    <xf numFmtId="1" fontId="2" fillId="4" borderId="11" xfId="0" applyNumberFormat="1" applyFont="1" applyFill="1" applyBorder="1" applyAlignment="1">
      <alignment horizontal="center" vertical="center" wrapText="1"/>
    </xf>
    <xf numFmtId="0" fontId="13" fillId="4"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2" fontId="13" fillId="3" borderId="11" xfId="0" applyNumberFormat="1" applyFont="1" applyFill="1" applyBorder="1" applyAlignment="1">
      <alignment horizontal="center"/>
    </xf>
    <xf numFmtId="14" fontId="1" fillId="3" borderId="11" xfId="2" applyNumberFormat="1" applyFont="1" applyFill="1" applyBorder="1" applyAlignment="1">
      <alignment horizontal="center" vertical="center" shrinkToFit="1"/>
    </xf>
    <xf numFmtId="14" fontId="2" fillId="3" borderId="11" xfId="2" applyNumberFormat="1" applyFont="1" applyFill="1" applyBorder="1" applyAlignment="1">
      <alignment horizontal="center" vertical="center" wrapText="1"/>
    </xf>
    <xf numFmtId="14" fontId="2" fillId="0" borderId="11" xfId="2" applyNumberFormat="1" applyFont="1" applyFill="1" applyBorder="1" applyAlignment="1">
      <alignment horizontal="center" vertical="center" wrapText="1"/>
    </xf>
    <xf numFmtId="14" fontId="0" fillId="4" borderId="11" xfId="0" applyNumberFormat="1" applyFill="1" applyBorder="1" applyAlignment="1">
      <alignment horizontal="center" vertical="center" wrapText="1"/>
    </xf>
    <xf numFmtId="14" fontId="0" fillId="0" borderId="11" xfId="0" applyNumberFormat="1" applyBorder="1" applyAlignment="1">
      <alignment horizontal="center" vertical="center" wrapText="1"/>
    </xf>
    <xf numFmtId="1" fontId="2" fillId="4" borderId="11" xfId="0" applyNumberFormat="1" applyFont="1" applyFill="1" applyBorder="1" applyAlignment="1">
      <alignment vertical="center" wrapText="1"/>
    </xf>
    <xf numFmtId="0" fontId="5" fillId="0" borderId="0" xfId="2" applyFont="1" applyProtection="1">
      <protection locked="0"/>
    </xf>
    <xf numFmtId="0" fontId="14" fillId="0" borderId="0" xfId="0" applyFont="1" applyBorder="1" applyAlignment="1">
      <alignment horizontal="center"/>
    </xf>
    <xf numFmtId="0" fontId="9" fillId="0" borderId="0" xfId="0" applyFont="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2" fillId="3" borderId="4" xfId="2" applyFont="1" applyFill="1" applyBorder="1" applyAlignment="1">
      <alignment horizontal="left" vertical="center" wrapText="1"/>
    </xf>
    <xf numFmtId="0" fontId="2" fillId="3" borderId="6" xfId="2" applyFont="1" applyFill="1" applyBorder="1" applyAlignment="1">
      <alignment horizontal="left" vertical="center" wrapText="1"/>
    </xf>
    <xf numFmtId="0" fontId="7" fillId="0" borderId="4" xfId="1" applyFont="1" applyBorder="1" applyAlignment="1">
      <alignment horizontal="justify" vertical="center" wrapText="1"/>
    </xf>
    <xf numFmtId="0" fontId="7" fillId="0" borderId="6" xfId="1" applyFont="1" applyBorder="1" applyAlignment="1">
      <alignment horizontal="justify" vertical="center" wrapText="1"/>
    </xf>
    <xf numFmtId="0" fontId="2" fillId="0" borderId="4" xfId="1" applyFont="1" applyBorder="1" applyAlignment="1">
      <alignment horizontal="justify" vertical="center" wrapText="1"/>
    </xf>
    <xf numFmtId="0" fontId="2" fillId="0" borderId="6" xfId="1" applyFont="1" applyBorder="1" applyAlignment="1">
      <alignment horizontal="justify" vertical="center" wrapText="1"/>
    </xf>
    <xf numFmtId="0" fontId="6" fillId="2" borderId="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2" fillId="0" borderId="4" xfId="2" applyFont="1" applyBorder="1" applyAlignment="1">
      <alignment horizontal="justify" vertical="center" wrapText="1"/>
    </xf>
    <xf numFmtId="0" fontId="2" fillId="0" borderId="6" xfId="2" applyFont="1" applyBorder="1" applyAlignment="1">
      <alignment horizontal="justify" vertical="center" wrapText="1"/>
    </xf>
    <xf numFmtId="0" fontId="2" fillId="3" borderId="6" xfId="2" applyFill="1" applyBorder="1" applyAlignment="1">
      <alignment horizontal="left" vertical="center" wrapText="1"/>
    </xf>
    <xf numFmtId="0" fontId="2" fillId="0" borderId="4" xfId="1" applyFont="1" applyBorder="1" applyAlignment="1" applyProtection="1">
      <alignment horizontal="left"/>
      <protection locked="0"/>
    </xf>
    <xf numFmtId="0" fontId="2" fillId="0" borderId="5" xfId="1" applyFont="1" applyBorder="1" applyAlignment="1" applyProtection="1">
      <alignment horizontal="left"/>
      <protection locked="0"/>
    </xf>
    <xf numFmtId="0" fontId="2" fillId="0" borderId="6" xfId="1" applyFont="1" applyBorder="1" applyAlignment="1" applyProtection="1">
      <alignment horizontal="left"/>
      <protection locked="0"/>
    </xf>
    <xf numFmtId="0" fontId="3" fillId="0" borderId="4" xfId="1" applyBorder="1" applyAlignment="1" applyProtection="1">
      <alignment horizontal="left"/>
      <protection locked="0"/>
    </xf>
    <xf numFmtId="0" fontId="3" fillId="0" borderId="5" xfId="1" applyBorder="1" applyAlignment="1" applyProtection="1">
      <alignment horizontal="left"/>
      <protection locked="0"/>
    </xf>
    <xf numFmtId="0" fontId="3" fillId="0" borderId="6" xfId="1" applyBorder="1" applyAlignment="1" applyProtection="1">
      <alignment horizontal="left"/>
      <protection locked="0"/>
    </xf>
    <xf numFmtId="0" fontId="5" fillId="2" borderId="5" xfId="1" applyFont="1" applyFill="1" applyBorder="1" applyAlignment="1">
      <alignment horizontal="center" vertical="center" wrapText="1"/>
    </xf>
    <xf numFmtId="164" fontId="2" fillId="3" borderId="12" xfId="2" applyNumberFormat="1" applyFont="1" applyFill="1" applyBorder="1" applyAlignment="1">
      <alignment horizontal="center" vertical="center" shrinkToFit="1"/>
    </xf>
    <xf numFmtId="164" fontId="2" fillId="3" borderId="17" xfId="2" applyNumberFormat="1" applyFont="1" applyFill="1" applyBorder="1" applyAlignment="1">
      <alignment horizontal="center" vertical="center" shrinkToFit="1"/>
    </xf>
    <xf numFmtId="164" fontId="2" fillId="3" borderId="11" xfId="2" applyNumberFormat="1" applyFont="1" applyFill="1" applyBorder="1" applyAlignment="1">
      <alignment horizontal="center" vertical="center" shrinkToFit="1"/>
    </xf>
    <xf numFmtId="164" fontId="2" fillId="0" borderId="11" xfId="2" applyNumberFormat="1" applyFont="1" applyFill="1" applyBorder="1" applyAlignment="1">
      <alignment horizontal="center" vertical="center" shrinkToFit="1"/>
    </xf>
    <xf numFmtId="0" fontId="2" fillId="0" borderId="4"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6" xfId="2" applyFont="1" applyFill="1" applyBorder="1" applyAlignment="1">
      <alignment horizontal="left" vertical="center" wrapText="1"/>
    </xf>
    <xf numFmtId="164" fontId="0" fillId="0" borderId="12"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0" fillId="0" borderId="12" xfId="0" applyBorder="1" applyAlignment="1">
      <alignment horizontal="center"/>
    </xf>
    <xf numFmtId="0" fontId="0" fillId="0" borderId="39" xfId="0" applyBorder="1" applyAlignment="1">
      <alignment horizontal="center"/>
    </xf>
    <xf numFmtId="0" fontId="0" fillId="0" borderId="17" xfId="0" applyBorder="1" applyAlignment="1">
      <alignment horizontal="center"/>
    </xf>
    <xf numFmtId="0" fontId="6" fillId="2" borderId="11" xfId="0" applyFont="1" applyFill="1" applyBorder="1" applyAlignment="1" applyProtection="1">
      <alignment horizontal="center" vertical="center"/>
      <protection locked="0"/>
    </xf>
    <xf numFmtId="0" fontId="0" fillId="0" borderId="11" xfId="0" applyBorder="1" applyAlignment="1"/>
    <xf numFmtId="0" fontId="5" fillId="2" borderId="11" xfId="0" applyFont="1" applyFill="1" applyBorder="1" applyAlignment="1">
      <alignment horizontal="center" vertical="center" wrapText="1"/>
    </xf>
    <xf numFmtId="0" fontId="0" fillId="4" borderId="11" xfId="0" applyFill="1" applyBorder="1" applyAlignment="1">
      <alignment horizontal="left" vertical="top" wrapText="1"/>
    </xf>
    <xf numFmtId="0" fontId="0" fillId="0" borderId="11" xfId="0" applyBorder="1" applyAlignment="1">
      <alignment horizontal="center" vertical="center" wrapText="1"/>
    </xf>
    <xf numFmtId="164" fontId="2" fillId="3" borderId="4" xfId="2" applyNumberFormat="1" applyFont="1" applyFill="1" applyBorder="1" applyAlignment="1">
      <alignment horizontal="left" vertical="center" wrapText="1"/>
    </xf>
    <xf numFmtId="164" fontId="2" fillId="3" borderId="5" xfId="2" applyNumberFormat="1" applyFont="1" applyFill="1" applyBorder="1" applyAlignment="1">
      <alignment horizontal="left" vertical="center" wrapText="1"/>
    </xf>
    <xf numFmtId="164" fontId="2" fillId="3" borderId="6" xfId="2" applyNumberFormat="1" applyFont="1" applyFill="1" applyBorder="1" applyAlignment="1">
      <alignment horizontal="left" vertical="center" wrapText="1"/>
    </xf>
    <xf numFmtId="0" fontId="2" fillId="3" borderId="5" xfId="2" applyFont="1" applyFill="1" applyBorder="1" applyAlignment="1">
      <alignment horizontal="left" vertical="center" wrapText="1"/>
    </xf>
    <xf numFmtId="164" fontId="0" fillId="4" borderId="11" xfId="0" applyNumberFormat="1" applyFill="1" applyBorder="1" applyAlignment="1">
      <alignment horizontal="center" vertical="center" wrapText="1"/>
    </xf>
    <xf numFmtId="0" fontId="0" fillId="4" borderId="11" xfId="0" applyFill="1" applyBorder="1" applyAlignment="1">
      <alignment horizontal="center" vertical="center" wrapText="1"/>
    </xf>
    <xf numFmtId="165" fontId="7" fillId="7" borderId="41" xfId="0" applyNumberFormat="1" applyFont="1" applyFill="1" applyBorder="1" applyAlignment="1">
      <alignment horizontal="center" vertical="center" wrapText="1"/>
    </xf>
    <xf numFmtId="165" fontId="0" fillId="7" borderId="42" xfId="0" applyNumberFormat="1" applyFill="1" applyBorder="1" applyAlignment="1">
      <alignment horizontal="center" vertical="center" wrapText="1"/>
    </xf>
    <xf numFmtId="165" fontId="0" fillId="7" borderId="43" xfId="0" applyNumberFormat="1" applyFill="1" applyBorder="1" applyAlignment="1">
      <alignment horizontal="center" vertical="center" wrapText="1"/>
    </xf>
    <xf numFmtId="165" fontId="7" fillId="8" borderId="41" xfId="0" applyNumberFormat="1" applyFont="1" applyFill="1" applyBorder="1" applyAlignment="1">
      <alignment horizontal="center" vertical="center" wrapText="1"/>
    </xf>
    <xf numFmtId="165" fontId="7" fillId="8" borderId="43" xfId="0" applyNumberFormat="1" applyFont="1" applyFill="1" applyBorder="1" applyAlignment="1">
      <alignment horizontal="center" vertical="center" wrapText="1"/>
    </xf>
    <xf numFmtId="165" fontId="7" fillId="7" borderId="38" xfId="0" applyNumberFormat="1" applyFont="1" applyFill="1" applyBorder="1" applyAlignment="1">
      <alignment horizontal="center" vertical="center" wrapText="1"/>
    </xf>
    <xf numFmtId="165" fontId="0" fillId="7" borderId="39" xfId="0" applyNumberFormat="1" applyFill="1" applyBorder="1" applyAlignment="1">
      <alignment horizontal="center" vertical="center" wrapText="1"/>
    </xf>
    <xf numFmtId="165" fontId="0" fillId="7" borderId="40" xfId="0" applyNumberFormat="1" applyFill="1" applyBorder="1" applyAlignment="1">
      <alignment horizontal="center" vertical="center" wrapText="1"/>
    </xf>
    <xf numFmtId="165" fontId="7" fillId="4" borderId="38" xfId="0" applyNumberFormat="1" applyFont="1" applyFill="1" applyBorder="1" applyAlignment="1">
      <alignment horizontal="center" vertical="center" wrapText="1"/>
    </xf>
    <xf numFmtId="165" fontId="7" fillId="4" borderId="40" xfId="0" applyNumberFormat="1" applyFont="1" applyFill="1" applyBorder="1" applyAlignment="1">
      <alignment horizontal="center" vertical="center" wrapText="1"/>
    </xf>
    <xf numFmtId="165" fontId="7" fillId="8" borderId="38" xfId="0" applyNumberFormat="1" applyFont="1" applyFill="1" applyBorder="1" applyAlignment="1">
      <alignment horizontal="center" vertical="center" wrapText="1"/>
    </xf>
    <xf numFmtId="165" fontId="7" fillId="8" borderId="40" xfId="0" applyNumberFormat="1" applyFont="1" applyFill="1" applyBorder="1" applyAlignment="1">
      <alignment horizontal="center" vertical="center" wrapText="1"/>
    </xf>
    <xf numFmtId="0" fontId="7" fillId="7" borderId="7"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0" fillId="7" borderId="39" xfId="0" applyFill="1" applyBorder="1" applyAlignment="1">
      <alignment horizontal="center" vertical="center" wrapText="1"/>
    </xf>
    <xf numFmtId="0" fontId="0" fillId="7" borderId="40" xfId="0"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5" fillId="0" borderId="3" xfId="0" applyFont="1" applyBorder="1" applyAlignment="1" applyProtection="1">
      <alignment horizontal="center"/>
      <protection locked="0"/>
    </xf>
    <xf numFmtId="0" fontId="0" fillId="0" borderId="3" xfId="0" applyBorder="1" applyAlignment="1">
      <alignment horizontal="center"/>
    </xf>
    <xf numFmtId="0" fontId="26" fillId="0" borderId="0" xfId="0" applyFont="1" applyFill="1" applyBorder="1" applyAlignment="1" applyProtection="1">
      <alignment horizontal="center"/>
      <protection locked="0"/>
    </xf>
    <xf numFmtId="0" fontId="27" fillId="0" borderId="0" xfId="0" applyFont="1" applyFill="1" applyAlignment="1" applyProtection="1">
      <protection locked="0"/>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7" fillId="0" borderId="0" xfId="0" applyFont="1" applyAlignment="1" applyProtection="1">
      <protection locked="0"/>
    </xf>
    <xf numFmtId="0" fontId="18" fillId="5" borderId="12" xfId="0" applyFont="1" applyFill="1" applyBorder="1" applyAlignment="1">
      <alignment horizontal="center" vertical="center"/>
    </xf>
    <xf numFmtId="0" fontId="18" fillId="5" borderId="39" xfId="0" applyFont="1" applyFill="1" applyBorder="1" applyAlignment="1">
      <alignment horizontal="center" vertical="center"/>
    </xf>
    <xf numFmtId="0" fontId="20" fillId="9" borderId="27" xfId="0" applyFont="1" applyFill="1" applyBorder="1" applyAlignment="1">
      <alignment horizontal="center" vertical="center"/>
    </xf>
    <xf numFmtId="0" fontId="20" fillId="9" borderId="45" xfId="0" applyFont="1" applyFill="1" applyBorder="1" applyAlignment="1">
      <alignment horizontal="center" vertical="center"/>
    </xf>
    <xf numFmtId="0" fontId="20" fillId="9" borderId="22" xfId="0" applyFont="1" applyFill="1" applyBorder="1" applyAlignment="1">
      <alignment horizontal="center" vertical="center"/>
    </xf>
    <xf numFmtId="0" fontId="20" fillId="10" borderId="27" xfId="0" applyFont="1" applyFill="1" applyBorder="1" applyAlignment="1">
      <alignment horizontal="center" vertical="center"/>
    </xf>
    <xf numFmtId="0" fontId="20" fillId="10" borderId="45" xfId="0" applyFont="1" applyFill="1" applyBorder="1" applyAlignment="1">
      <alignment horizontal="center" vertical="center"/>
    </xf>
    <xf numFmtId="0" fontId="20" fillId="10" borderId="22" xfId="0" applyFont="1" applyFill="1" applyBorder="1" applyAlignment="1">
      <alignment horizontal="center" vertic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2</xdr:col>
      <xdr:colOff>1038225</xdr:colOff>
      <xdr:row>2</xdr:row>
      <xdr:rowOff>85725</xdr:rowOff>
    </xdr:to>
    <xdr:pic>
      <xdr:nvPicPr>
        <xdr:cNvPr id="1026" name="Picture 1" descr="EUMETSATLogoBlue.emf">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04775"/>
          <a:ext cx="1885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3</xdr:col>
      <xdr:colOff>228600</xdr:colOff>
      <xdr:row>2</xdr:row>
      <xdr:rowOff>66675</xdr:rowOff>
    </xdr:to>
    <xdr:pic>
      <xdr:nvPicPr>
        <xdr:cNvPr id="2050" name="Picture 1" descr="EUMETSATLogoBlue.emf">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561975</xdr:colOff>
      <xdr:row>2</xdr:row>
      <xdr:rowOff>66675</xdr:rowOff>
    </xdr:to>
    <xdr:pic>
      <xdr:nvPicPr>
        <xdr:cNvPr id="3074" name="Picture 1" descr="EUMETSATLogoBlue.emf">
          <a:extLst>
            <a:ext uri="{FF2B5EF4-FFF2-40B4-BE49-F238E27FC236}">
              <a16:creationId xmlns:a16="http://schemas.microsoft.com/office/drawing/2014/main" id="{00000000-0008-0000-0200-00000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1</xdr:row>
      <xdr:rowOff>10160</xdr:rowOff>
    </xdr:from>
    <xdr:to>
      <xdr:col>1</xdr:col>
      <xdr:colOff>1334365</xdr:colOff>
      <xdr:row>2</xdr:row>
      <xdr:rowOff>181610</xdr:rowOff>
    </xdr:to>
    <xdr:pic>
      <xdr:nvPicPr>
        <xdr:cNvPr id="2" name="Picture 1" descr="EUMETSATLogoBlue.emf">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a:fillRect/>
        </a:stretch>
      </xdr:blipFill>
      <xdr:spPr>
        <a:xfrm>
          <a:off x="50800" y="172085"/>
          <a:ext cx="2007465"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0</xdr:row>
      <xdr:rowOff>163285</xdr:rowOff>
    </xdr:from>
    <xdr:to>
      <xdr:col>2</xdr:col>
      <xdr:colOff>278329</xdr:colOff>
      <xdr:row>2</xdr:row>
      <xdr:rowOff>232954</xdr:rowOff>
    </xdr:to>
    <xdr:pic>
      <xdr:nvPicPr>
        <xdr:cNvPr id="2" name="Picture 1" descr="EUMETSATLogoBlue.emf">
          <a:extLst>
            <a:ext uri="{FF2B5EF4-FFF2-40B4-BE49-F238E27FC236}">
              <a16:creationId xmlns:a16="http://schemas.microsoft.com/office/drawing/2014/main" id="{E5929967-2F83-9747-93A8-F60E7451E33B}"/>
            </a:ext>
          </a:extLst>
        </xdr:cNvPr>
        <xdr:cNvPicPr>
          <a:picLocks noChangeAspect="1"/>
        </xdr:cNvPicPr>
      </xdr:nvPicPr>
      <xdr:blipFill>
        <a:blip xmlns:r="http://schemas.openxmlformats.org/officeDocument/2006/relationships" r:embed="rId1" cstate="print"/>
        <a:stretch>
          <a:fillRect/>
        </a:stretch>
      </xdr:blipFill>
      <xdr:spPr>
        <a:xfrm>
          <a:off x="127000" y="163285"/>
          <a:ext cx="1856304" cy="3935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0</xdr:col>
      <xdr:colOff>2628265</xdr:colOff>
      <xdr:row>3</xdr:row>
      <xdr:rowOff>0</xdr:rowOff>
    </xdr:to>
    <xdr:pic>
      <xdr:nvPicPr>
        <xdr:cNvPr id="2" name="Picture 1" descr="EUMETSATLogoBlue.emf">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52400" y="133350"/>
          <a:ext cx="2475865"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EUM_DMExcel13.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PCDOCSProfileInfo"/>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showRuler="0" zoomScaleNormal="100" workbookViewId="0">
      <selection activeCell="D23" sqref="D23"/>
    </sheetView>
  </sheetViews>
  <sheetFormatPr defaultColWidth="8.85546875" defaultRowHeight="15" x14ac:dyDescent="0.25"/>
  <cols>
    <col min="1" max="1" width="5.42578125" customWidth="1"/>
    <col min="2" max="2" width="12.85546875" customWidth="1"/>
    <col min="3" max="5" width="35.42578125" customWidth="1"/>
    <col min="6" max="6" width="5.42578125" customWidth="1"/>
  </cols>
  <sheetData>
    <row r="1" spans="1:6" x14ac:dyDescent="0.25">
      <c r="A1" s="11"/>
      <c r="B1" s="11"/>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11"/>
      <c r="B11" s="11"/>
      <c r="C11" s="11"/>
      <c r="D11" s="11"/>
      <c r="E11" s="11"/>
      <c r="F11" s="11"/>
    </row>
    <row r="12" spans="1:6" ht="23.25" x14ac:dyDescent="0.25">
      <c r="A12" s="11"/>
      <c r="B12" s="222" t="s">
        <v>743</v>
      </c>
      <c r="C12" s="222"/>
      <c r="D12" s="222"/>
      <c r="E12" s="222"/>
      <c r="F12" s="11"/>
    </row>
    <row r="13" spans="1:6" ht="15" customHeight="1" x14ac:dyDescent="0.25">
      <c r="A13" s="15"/>
      <c r="B13" s="15"/>
      <c r="C13" s="15"/>
      <c r="D13" s="15"/>
      <c r="E13" s="15"/>
      <c r="F13" s="15"/>
    </row>
    <row r="14" spans="1:6" ht="15.75" x14ac:dyDescent="0.25">
      <c r="A14" s="221" t="str">
        <f>[1]!PCDOCSProfileInfo("E_CONFID")</f>
        <v/>
      </c>
      <c r="B14" s="221"/>
      <c r="C14" s="221"/>
      <c r="D14" s="221"/>
      <c r="E14" s="221"/>
      <c r="F14" s="221"/>
    </row>
    <row r="15" spans="1:6" x14ac:dyDescent="0.25">
      <c r="A15" s="11"/>
      <c r="B15" s="11"/>
      <c r="C15" s="11"/>
      <c r="D15" s="11"/>
      <c r="E15" s="11"/>
      <c r="F15" s="11"/>
    </row>
    <row r="16" spans="1:6" x14ac:dyDescent="0.25">
      <c r="A16" s="11"/>
      <c r="B16" s="11"/>
      <c r="C16" s="11"/>
      <c r="D16" s="11"/>
      <c r="E16" s="11"/>
      <c r="F16" s="11"/>
    </row>
    <row r="17" spans="1:6" x14ac:dyDescent="0.25">
      <c r="A17" s="11"/>
      <c r="B17" s="10"/>
      <c r="C17" s="9"/>
      <c r="D17" s="9"/>
      <c r="E17" s="9"/>
      <c r="F17" s="11"/>
    </row>
    <row r="18" spans="1:6" x14ac:dyDescent="0.25">
      <c r="A18" s="11"/>
      <c r="B18" s="10"/>
      <c r="C18" s="9"/>
      <c r="D18" s="9"/>
      <c r="E18" s="9"/>
      <c r="F18" s="11"/>
    </row>
    <row r="19" spans="1:6" x14ac:dyDescent="0.25">
      <c r="A19" s="11"/>
      <c r="B19" s="10"/>
      <c r="C19" s="9"/>
      <c r="D19" s="9"/>
      <c r="E19" s="9"/>
      <c r="F19" s="11"/>
    </row>
    <row r="20" spans="1:6" x14ac:dyDescent="0.25">
      <c r="A20" s="11"/>
      <c r="B20" s="10"/>
      <c r="C20" s="9"/>
      <c r="D20" s="9"/>
      <c r="E20" s="9"/>
      <c r="F20" s="11"/>
    </row>
    <row r="21" spans="1:6" x14ac:dyDescent="0.25">
      <c r="A21" s="11"/>
      <c r="B21" s="11"/>
      <c r="C21" s="11"/>
      <c r="D21" s="11"/>
      <c r="E21" s="9"/>
      <c r="F21" s="11"/>
    </row>
    <row r="22" spans="1:6" x14ac:dyDescent="0.25">
      <c r="A22" s="11"/>
      <c r="B22" s="11"/>
      <c r="C22" s="11"/>
      <c r="D22" s="11"/>
      <c r="E22" s="12"/>
      <c r="F22" s="11"/>
    </row>
    <row r="23" spans="1:6" x14ac:dyDescent="0.25">
      <c r="A23" s="11"/>
      <c r="B23" s="11"/>
      <c r="C23" s="11"/>
      <c r="D23" s="11"/>
      <c r="E23" s="12"/>
      <c r="F23" s="11"/>
    </row>
    <row r="24" spans="1:6" x14ac:dyDescent="0.25">
      <c r="A24" s="11"/>
      <c r="B24" s="11"/>
      <c r="C24" s="11"/>
      <c r="D24" s="11"/>
      <c r="E24" s="9"/>
      <c r="F24" s="11"/>
    </row>
    <row r="25" spans="1:6" x14ac:dyDescent="0.25">
      <c r="A25" s="11"/>
      <c r="B25" s="11"/>
      <c r="C25" s="11"/>
      <c r="D25" s="11"/>
      <c r="E25" s="12" t="s">
        <v>11</v>
      </c>
      <c r="F25" s="11"/>
    </row>
    <row r="26" spans="1:6" x14ac:dyDescent="0.25">
      <c r="A26" s="11"/>
      <c r="B26" s="13" t="s">
        <v>16</v>
      </c>
      <c r="C26" s="13" t="str">
        <f>[1]!PCDOCSProfileInfo("E_DOC_NO")</f>
        <v>EUM/LEO-JASCS/SPE/17/957846</v>
      </c>
      <c r="D26" s="9"/>
      <c r="E26" s="12" t="s">
        <v>12</v>
      </c>
      <c r="F26" s="11"/>
    </row>
    <row r="27" spans="1:6" x14ac:dyDescent="0.25">
      <c r="A27" s="11"/>
      <c r="B27" s="13" t="s">
        <v>18</v>
      </c>
      <c r="C27" s="13" t="str">
        <f>"v" &amp; [1]!PCDOCSProfileInfo("E_VER_NO")</f>
        <v>v4 e-signed</v>
      </c>
      <c r="D27" s="9"/>
      <c r="E27" s="12" t="s">
        <v>13</v>
      </c>
      <c r="F27" s="11"/>
    </row>
    <row r="28" spans="1:6" x14ac:dyDescent="0.25">
      <c r="A28" s="11"/>
      <c r="B28" s="13" t="s">
        <v>19</v>
      </c>
      <c r="C28" s="13" t="str">
        <f>[1]!PCDOCSProfileInfo("E_ISS_DATE")</f>
        <v>19 November 2019</v>
      </c>
      <c r="D28" s="9"/>
      <c r="E28" s="12" t="s">
        <v>14</v>
      </c>
      <c r="F28" s="11"/>
    </row>
    <row r="29" spans="1:6" x14ac:dyDescent="0.25">
      <c r="A29" s="11"/>
      <c r="B29" s="13" t="s">
        <v>17</v>
      </c>
      <c r="C29" s="13" t="str">
        <f>[1]!PCDOCSProfileInfo("E_WBS_CODE")</f>
        <v>LEO-JCS-200000</v>
      </c>
      <c r="D29" s="9"/>
      <c r="E29" s="12" t="s">
        <v>15</v>
      </c>
      <c r="F29" s="11"/>
    </row>
    <row r="30" spans="1:6" x14ac:dyDescent="0.25">
      <c r="A30" s="11"/>
      <c r="B30" s="13"/>
      <c r="C30" s="13"/>
      <c r="D30" s="11"/>
      <c r="E30" s="11"/>
      <c r="F30" s="11"/>
    </row>
    <row r="31" spans="1:6" x14ac:dyDescent="0.25">
      <c r="A31" s="11"/>
      <c r="B31" s="11"/>
      <c r="C31" s="11"/>
      <c r="D31" s="11"/>
      <c r="E31" s="11"/>
      <c r="F31" s="11"/>
    </row>
    <row r="32" spans="1:6" x14ac:dyDescent="0.25">
      <c r="A32" s="11"/>
      <c r="B32" s="11"/>
      <c r="C32" s="11"/>
      <c r="D32" s="11"/>
      <c r="E32" s="11"/>
      <c r="F32" s="11"/>
    </row>
  </sheetData>
  <mergeCells count="2">
    <mergeCell ref="A14:F14"/>
    <mergeCell ref="B12:E12"/>
  </mergeCells>
  <pageMargins left="0.70866141732283472" right="0.70866141732283472" top="0.74803149606299213" bottom="0.74803149606299213" header="0.31496062992125984" footer="0.31496062992125984"/>
  <pageSetup paperSize="9" orientation="landscape" r:id="rId1"/>
  <headerFooter>
    <oddFooter xml:space="preserve">&amp;C&amp;8© EUMETSAT   
The copyright of this document is the property of EUMETSAT.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zoomScaleNormal="100" workbookViewId="0">
      <selection activeCell="D20" sqref="D20:E20"/>
    </sheetView>
  </sheetViews>
  <sheetFormatPr defaultColWidth="9.140625" defaultRowHeight="12.75" x14ac:dyDescent="0.2"/>
  <cols>
    <col min="1" max="1" width="9.140625" style="1"/>
    <col min="2" max="2" width="5.28515625" style="1" customWidth="1"/>
    <col min="3" max="3" width="11.42578125" style="1" customWidth="1"/>
    <col min="4" max="6" width="9.140625" style="1"/>
    <col min="7" max="7" width="14.42578125" style="1" customWidth="1"/>
    <col min="8" max="8" width="9.140625" style="1"/>
    <col min="9" max="9" width="20.140625" style="1" customWidth="1"/>
    <col min="10" max="10" width="9.140625" style="1"/>
    <col min="11" max="11" width="7.42578125" style="1" customWidth="1"/>
    <col min="12" max="16384" width="9.140625" style="1"/>
  </cols>
  <sheetData>
    <row r="1" spans="1:14" x14ac:dyDescent="0.2">
      <c r="N1" s="17" t="s">
        <v>730</v>
      </c>
    </row>
    <row r="2" spans="1:14" x14ac:dyDescent="0.2">
      <c r="A2" s="2"/>
      <c r="B2" s="2"/>
      <c r="C2" s="2"/>
      <c r="D2" s="2"/>
      <c r="E2" s="2"/>
      <c r="F2" s="2"/>
      <c r="G2" s="16" t="str">
        <f>[1]!PCDOCSProfileInfo("E_CONFID")</f>
        <v/>
      </c>
      <c r="H2" s="2"/>
      <c r="I2" s="2"/>
      <c r="J2" s="2"/>
      <c r="K2" s="2"/>
      <c r="L2" s="2"/>
      <c r="M2" s="2"/>
      <c r="N2" s="17" t="s">
        <v>745</v>
      </c>
    </row>
    <row r="3" spans="1:14" ht="17.25" customHeight="1" x14ac:dyDescent="0.2">
      <c r="A3" s="2"/>
      <c r="B3" s="2"/>
      <c r="C3" s="2"/>
      <c r="D3" s="2"/>
      <c r="E3" s="2"/>
      <c r="F3" s="2"/>
      <c r="G3" s="2"/>
      <c r="H3" s="2"/>
      <c r="I3" s="2"/>
      <c r="J3" s="2"/>
      <c r="K3" s="2"/>
      <c r="L3" s="2"/>
      <c r="M3" s="2"/>
      <c r="N3" s="3" t="s">
        <v>743</v>
      </c>
    </row>
    <row r="4" spans="1:14" x14ac:dyDescent="0.2">
      <c r="A4" s="14"/>
      <c r="B4" s="14"/>
      <c r="C4" s="14"/>
      <c r="D4" s="14"/>
      <c r="E4" s="14"/>
      <c r="F4" s="14"/>
      <c r="G4" s="14"/>
      <c r="H4" s="14"/>
      <c r="I4" s="14"/>
      <c r="J4" s="14"/>
      <c r="K4" s="14"/>
      <c r="L4" s="14"/>
      <c r="M4" s="14"/>
      <c r="N4" s="14"/>
    </row>
    <row r="5" spans="1:14" x14ac:dyDescent="0.2">
      <c r="A5" s="4"/>
      <c r="B5" s="4"/>
      <c r="C5" s="4"/>
      <c r="D5" s="4"/>
      <c r="E5" s="4"/>
      <c r="F5" s="4"/>
      <c r="G5" s="4"/>
      <c r="H5" s="4"/>
      <c r="I5" s="4"/>
      <c r="J5" s="4"/>
      <c r="K5" s="4"/>
      <c r="L5" s="4"/>
      <c r="M5" s="4"/>
      <c r="N5" s="3"/>
    </row>
    <row r="10" spans="1:14" ht="13.5" thickBot="1" x14ac:dyDescent="0.25"/>
    <row r="11" spans="1:14" ht="15.75" thickBot="1" x14ac:dyDescent="0.25">
      <c r="C11" s="231" t="s">
        <v>0</v>
      </c>
      <c r="D11" s="232"/>
      <c r="E11" s="232"/>
      <c r="F11" s="232"/>
      <c r="G11" s="232"/>
      <c r="H11" s="232"/>
      <c r="I11" s="232"/>
      <c r="J11" s="232"/>
      <c r="K11" s="233"/>
    </row>
    <row r="12" spans="1:14" ht="13.5" thickBot="1" x14ac:dyDescent="0.25">
      <c r="C12" s="5"/>
      <c r="D12" s="234" t="s">
        <v>1</v>
      </c>
      <c r="E12" s="235"/>
      <c r="F12" s="234" t="s">
        <v>2</v>
      </c>
      <c r="G12" s="235"/>
      <c r="H12" s="234" t="s">
        <v>3</v>
      </c>
      <c r="I12" s="235"/>
      <c r="J12" s="234" t="s">
        <v>4</v>
      </c>
      <c r="K12" s="235"/>
    </row>
    <row r="13" spans="1:14" ht="33.75" customHeight="1" thickBot="1" x14ac:dyDescent="0.25">
      <c r="C13" s="6" t="s">
        <v>5</v>
      </c>
      <c r="D13" s="236" t="str">
        <f xml:space="preserve"> [1]!PCDOCSProfileInfo("AUTHOR")</f>
        <v>Remko Scharroo</v>
      </c>
      <c r="E13" s="237"/>
      <c r="F13" s="225" t="s">
        <v>721</v>
      </c>
      <c r="G13" s="238"/>
      <c r="H13" s="229"/>
      <c r="I13" s="230"/>
      <c r="J13" s="229"/>
      <c r="K13" s="230"/>
    </row>
    <row r="14" spans="1:14" ht="33.75" customHeight="1" thickBot="1" x14ac:dyDescent="0.25">
      <c r="C14" s="6" t="s">
        <v>6</v>
      </c>
      <c r="D14" s="223" t="s">
        <v>708</v>
      </c>
      <c r="E14" s="224"/>
      <c r="F14" s="225" t="s">
        <v>709</v>
      </c>
      <c r="G14" s="226"/>
      <c r="H14" s="227"/>
      <c r="I14" s="228"/>
      <c r="J14" s="229"/>
      <c r="K14" s="230"/>
    </row>
    <row r="15" spans="1:14" ht="33.75" customHeight="1" thickBot="1" x14ac:dyDescent="0.25">
      <c r="C15" s="6" t="s">
        <v>6</v>
      </c>
      <c r="D15" s="223" t="s">
        <v>710</v>
      </c>
      <c r="E15" s="224"/>
      <c r="F15" s="225" t="s">
        <v>711</v>
      </c>
      <c r="G15" s="226"/>
      <c r="H15" s="227"/>
      <c r="I15" s="228"/>
      <c r="J15" s="229"/>
      <c r="K15" s="230"/>
    </row>
    <row r="16" spans="1:14" ht="33.75" customHeight="1" thickBot="1" x14ac:dyDescent="0.25">
      <c r="C16" s="6" t="s">
        <v>6</v>
      </c>
      <c r="D16" s="223" t="s">
        <v>712</v>
      </c>
      <c r="E16" s="224"/>
      <c r="F16" s="225" t="s">
        <v>713</v>
      </c>
      <c r="G16" s="226"/>
      <c r="H16" s="227"/>
      <c r="I16" s="228"/>
      <c r="J16" s="229"/>
      <c r="K16" s="230"/>
    </row>
    <row r="17" spans="3:11" ht="33.75" customHeight="1" thickBot="1" x14ac:dyDescent="0.25">
      <c r="C17" s="6" t="s">
        <v>6</v>
      </c>
      <c r="D17" s="223" t="s">
        <v>714</v>
      </c>
      <c r="E17" s="224"/>
      <c r="F17" s="225" t="s">
        <v>715</v>
      </c>
      <c r="G17" s="226"/>
      <c r="H17" s="227"/>
      <c r="I17" s="228"/>
      <c r="J17" s="229"/>
      <c r="K17" s="230"/>
    </row>
    <row r="18" spans="3:11" ht="33.75" customHeight="1" thickBot="1" x14ac:dyDescent="0.25">
      <c r="C18" s="6" t="s">
        <v>6</v>
      </c>
      <c r="D18" s="223" t="s">
        <v>716</v>
      </c>
      <c r="E18" s="224"/>
      <c r="F18" s="225" t="s">
        <v>717</v>
      </c>
      <c r="G18" s="226"/>
      <c r="H18" s="227"/>
      <c r="I18" s="228"/>
      <c r="J18" s="229"/>
      <c r="K18" s="230"/>
    </row>
    <row r="19" spans="3:11" ht="33.75" customHeight="1" thickBot="1" x14ac:dyDescent="0.25">
      <c r="C19" s="6" t="s">
        <v>6</v>
      </c>
      <c r="D19" s="225" t="s">
        <v>718</v>
      </c>
      <c r="E19" s="226"/>
      <c r="F19" s="225" t="s">
        <v>719</v>
      </c>
      <c r="G19" s="226"/>
      <c r="H19" s="227"/>
      <c r="I19" s="228"/>
      <c r="J19" s="229"/>
      <c r="K19" s="230"/>
    </row>
    <row r="20" spans="3:11" ht="33.75" customHeight="1" thickBot="1" x14ac:dyDescent="0.25">
      <c r="C20" s="6" t="s">
        <v>7</v>
      </c>
      <c r="D20" s="225" t="s">
        <v>747</v>
      </c>
      <c r="E20" s="226"/>
      <c r="F20" s="225" t="s">
        <v>720</v>
      </c>
      <c r="G20" s="226"/>
      <c r="H20" s="227"/>
      <c r="I20" s="228"/>
      <c r="J20" s="229"/>
      <c r="K20" s="230"/>
    </row>
    <row r="21" spans="3:11" x14ac:dyDescent="0.2">
      <c r="C21" s="7"/>
      <c r="D21" s="7"/>
      <c r="E21" s="7"/>
      <c r="F21" s="7"/>
      <c r="G21" s="7"/>
      <c r="H21" s="7"/>
      <c r="I21" s="7"/>
      <c r="J21" s="7"/>
      <c r="K21" s="7"/>
    </row>
    <row r="22" spans="3:11" x14ac:dyDescent="0.2">
      <c r="C22" s="7"/>
      <c r="D22" s="7"/>
      <c r="E22" s="7"/>
      <c r="F22" s="7"/>
      <c r="G22" s="7"/>
      <c r="H22" s="7"/>
      <c r="I22" s="7"/>
      <c r="J22" s="7"/>
      <c r="K22" s="7"/>
    </row>
    <row r="23" spans="3:11" x14ac:dyDescent="0.2">
      <c r="C23" s="7"/>
      <c r="D23" s="7"/>
      <c r="E23" s="7"/>
      <c r="F23" s="7"/>
      <c r="G23" s="7"/>
      <c r="H23" s="7"/>
      <c r="I23" s="7"/>
      <c r="J23" s="7"/>
      <c r="K23" s="7"/>
    </row>
    <row r="24" spans="3:11" ht="13.5" thickBot="1" x14ac:dyDescent="0.25">
      <c r="C24" s="7"/>
      <c r="D24" s="7"/>
      <c r="E24" s="7"/>
      <c r="F24" s="7"/>
      <c r="G24" s="7"/>
      <c r="H24" s="7"/>
      <c r="I24" s="7"/>
      <c r="J24" s="7"/>
      <c r="K24" s="7"/>
    </row>
    <row r="25" spans="3:11" ht="15.75" customHeight="1" thickBot="1" x14ac:dyDescent="0.25">
      <c r="C25" s="231" t="s">
        <v>8</v>
      </c>
      <c r="D25" s="232"/>
      <c r="E25" s="232"/>
      <c r="F25" s="232"/>
      <c r="G25" s="232"/>
      <c r="H25" s="232"/>
      <c r="I25" s="232"/>
      <c r="J25" s="232"/>
      <c r="K25" s="233"/>
    </row>
    <row r="26" spans="3:11" ht="13.5" thickBot="1" x14ac:dyDescent="0.25">
      <c r="C26" s="234" t="s">
        <v>20</v>
      </c>
      <c r="D26" s="245"/>
      <c r="E26" s="245"/>
      <c r="F26" s="245"/>
      <c r="G26" s="245"/>
      <c r="H26" s="235"/>
      <c r="I26" s="234" t="s">
        <v>9</v>
      </c>
      <c r="J26" s="245"/>
      <c r="K26" s="235"/>
    </row>
    <row r="27" spans="3:11" ht="20.100000000000001" customHeight="1" thickBot="1" x14ac:dyDescent="0.25">
      <c r="C27" s="239"/>
      <c r="D27" s="240"/>
      <c r="E27" s="240"/>
      <c r="F27" s="240"/>
      <c r="G27" s="240"/>
      <c r="H27" s="241"/>
      <c r="I27" s="239" t="s">
        <v>11</v>
      </c>
      <c r="J27" s="240"/>
      <c r="K27" s="241"/>
    </row>
    <row r="28" spans="3:11" ht="20.100000000000001" customHeight="1" thickBot="1" x14ac:dyDescent="0.25">
      <c r="C28" s="242"/>
      <c r="D28" s="243"/>
      <c r="E28" s="243"/>
      <c r="F28" s="243"/>
      <c r="G28" s="243"/>
      <c r="H28" s="244"/>
      <c r="I28" s="242"/>
      <c r="J28" s="243"/>
      <c r="K28" s="244"/>
    </row>
  </sheetData>
  <mergeCells count="44">
    <mergeCell ref="C27:H27"/>
    <mergeCell ref="I27:K27"/>
    <mergeCell ref="C28:H28"/>
    <mergeCell ref="I28:K28"/>
    <mergeCell ref="H20:I20"/>
    <mergeCell ref="J20:K20"/>
    <mergeCell ref="C25:K25"/>
    <mergeCell ref="C26:H26"/>
    <mergeCell ref="I26:K26"/>
    <mergeCell ref="D20:E20"/>
    <mergeCell ref="F20:G20"/>
    <mergeCell ref="D13:E13"/>
    <mergeCell ref="F13:G13"/>
    <mergeCell ref="H13:I13"/>
    <mergeCell ref="J13:K13"/>
    <mergeCell ref="D14:E14"/>
    <mergeCell ref="F14:G14"/>
    <mergeCell ref="H14:I14"/>
    <mergeCell ref="J14:K14"/>
    <mergeCell ref="C11:K11"/>
    <mergeCell ref="D12:E12"/>
    <mergeCell ref="F12:G12"/>
    <mergeCell ref="H12:I12"/>
    <mergeCell ref="J12:K12"/>
    <mergeCell ref="J18:K18"/>
    <mergeCell ref="D19:E19"/>
    <mergeCell ref="F19:G19"/>
    <mergeCell ref="H19:I19"/>
    <mergeCell ref="J19:K19"/>
    <mergeCell ref="D18:E18"/>
    <mergeCell ref="F18:G18"/>
    <mergeCell ref="H18:I18"/>
    <mergeCell ref="D17:E17"/>
    <mergeCell ref="F17:G17"/>
    <mergeCell ref="H17:I17"/>
    <mergeCell ref="J17:K17"/>
    <mergeCell ref="D15:E15"/>
    <mergeCell ref="F15:G15"/>
    <mergeCell ref="H15:I15"/>
    <mergeCell ref="J15:K15"/>
    <mergeCell ref="D16:E16"/>
    <mergeCell ref="F16:G16"/>
    <mergeCell ref="H16:I16"/>
    <mergeCell ref="J16:K16"/>
  </mergeCells>
  <printOptions horizontalCentered="1"/>
  <pageMargins left="0" right="0.78740157480314965" top="0.39370078740157483" bottom="0.39370078740157483" header="0" footer="0.39370078740157483"/>
  <pageSetup paperSize="9"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9" zoomScale="110" zoomScaleNormal="110" workbookViewId="0">
      <selection activeCell="E19" sqref="E19:F19"/>
    </sheetView>
  </sheetViews>
  <sheetFormatPr defaultColWidth="9.140625" defaultRowHeight="12.75" x14ac:dyDescent="0.2"/>
  <cols>
    <col min="1" max="1" width="5.85546875" style="1" customWidth="1"/>
    <col min="2" max="2" width="4.42578125" style="1" customWidth="1"/>
    <col min="3" max="3" width="10.42578125" style="1" customWidth="1"/>
    <col min="4" max="4" width="13" style="1" customWidth="1"/>
    <col min="5" max="11" width="9.140625" style="1"/>
    <col min="12" max="12" width="18.7109375" style="1" customWidth="1"/>
    <col min="13" max="16384" width="9.140625" style="1"/>
  </cols>
  <sheetData>
    <row r="1" spans="1:14" x14ac:dyDescent="0.2">
      <c r="N1" s="17" t="s">
        <v>730</v>
      </c>
    </row>
    <row r="2" spans="1:14" x14ac:dyDescent="0.2">
      <c r="A2" s="2"/>
      <c r="B2" s="2"/>
      <c r="C2" s="2"/>
      <c r="D2" s="2"/>
      <c r="E2" s="2"/>
      <c r="F2" s="2"/>
      <c r="G2" s="220" t="str">
        <f>[1]!PCDOCSProfileInfo("E_CONFID")</f>
        <v/>
      </c>
      <c r="H2" s="2"/>
      <c r="I2" s="2"/>
      <c r="J2" s="2"/>
      <c r="K2" s="2"/>
      <c r="L2" s="2"/>
      <c r="M2" s="2"/>
      <c r="N2" s="17" t="s">
        <v>745</v>
      </c>
    </row>
    <row r="3" spans="1:14" ht="17.25" customHeight="1" x14ac:dyDescent="0.2">
      <c r="A3" s="2"/>
      <c r="B3" s="2"/>
      <c r="C3" s="2"/>
      <c r="D3" s="2"/>
      <c r="E3" s="2"/>
      <c r="F3" s="2"/>
      <c r="G3" s="2"/>
      <c r="H3" s="2"/>
      <c r="I3" s="2"/>
      <c r="J3" s="2"/>
      <c r="K3" s="2"/>
      <c r="L3" s="2"/>
      <c r="M3" s="2"/>
      <c r="N3" s="3" t="s">
        <v>743</v>
      </c>
    </row>
    <row r="4" spans="1:14" x14ac:dyDescent="0.2">
      <c r="A4" s="19"/>
      <c r="B4" s="18"/>
      <c r="C4" s="18"/>
      <c r="D4" s="18"/>
      <c r="E4" s="18"/>
      <c r="F4" s="18"/>
      <c r="G4" s="18"/>
      <c r="H4" s="18"/>
      <c r="I4" s="18"/>
      <c r="J4" s="18"/>
      <c r="K4" s="18"/>
      <c r="L4" s="18"/>
      <c r="M4" s="18"/>
      <c r="N4" s="18"/>
    </row>
    <row r="5" spans="1:14" x14ac:dyDescent="0.2">
      <c r="A5" s="4"/>
      <c r="B5" s="4"/>
      <c r="C5" s="4"/>
      <c r="D5" s="4"/>
      <c r="E5" s="4"/>
      <c r="F5" s="4"/>
      <c r="G5" s="4"/>
      <c r="H5" s="4"/>
      <c r="I5" s="4"/>
      <c r="J5" s="4"/>
      <c r="K5" s="4"/>
      <c r="L5" s="4"/>
      <c r="M5" s="4"/>
      <c r="N5" s="3"/>
    </row>
    <row r="7" spans="1:14" ht="15" x14ac:dyDescent="0.25">
      <c r="C7" s="258" t="s">
        <v>10</v>
      </c>
      <c r="D7" s="258"/>
      <c r="E7" s="258"/>
      <c r="F7" s="258"/>
      <c r="G7" s="258"/>
      <c r="H7" s="258"/>
      <c r="I7" s="258"/>
      <c r="J7" s="258"/>
      <c r="K7" s="258"/>
      <c r="L7" s="259"/>
    </row>
    <row r="8" spans="1:14" ht="24.75" thickBot="1" x14ac:dyDescent="0.3">
      <c r="C8" s="193" t="s">
        <v>21</v>
      </c>
      <c r="D8" s="193" t="s">
        <v>22</v>
      </c>
      <c r="E8" s="260" t="s">
        <v>23</v>
      </c>
      <c r="F8" s="262"/>
      <c r="G8" s="260" t="s">
        <v>24</v>
      </c>
      <c r="H8" s="260"/>
      <c r="I8" s="260"/>
      <c r="J8" s="260"/>
      <c r="K8" s="260"/>
      <c r="L8" s="259"/>
    </row>
    <row r="9" spans="1:14" ht="13.5" thickBot="1" x14ac:dyDescent="0.25">
      <c r="C9" s="194">
        <v>1</v>
      </c>
      <c r="D9" s="214"/>
      <c r="E9" s="246"/>
      <c r="F9" s="247"/>
      <c r="G9" s="263" t="s">
        <v>26</v>
      </c>
      <c r="H9" s="264"/>
      <c r="I9" s="264"/>
      <c r="J9" s="264"/>
      <c r="K9" s="264"/>
      <c r="L9" s="265"/>
    </row>
    <row r="10" spans="1:14" ht="23.25" customHeight="1" thickBot="1" x14ac:dyDescent="0.25">
      <c r="C10" s="194">
        <v>2</v>
      </c>
      <c r="D10" s="215"/>
      <c r="E10" s="246"/>
      <c r="F10" s="247"/>
      <c r="G10" s="225" t="s">
        <v>27</v>
      </c>
      <c r="H10" s="266"/>
      <c r="I10" s="266"/>
      <c r="J10" s="266"/>
      <c r="K10" s="266"/>
      <c r="L10" s="226"/>
    </row>
    <row r="11" spans="1:14" ht="57.95" customHeight="1" thickBot="1" x14ac:dyDescent="0.25">
      <c r="C11" s="194" t="s">
        <v>28</v>
      </c>
      <c r="D11" s="215"/>
      <c r="E11" s="246"/>
      <c r="F11" s="247"/>
      <c r="G11" s="225" t="s">
        <v>29</v>
      </c>
      <c r="H11" s="266"/>
      <c r="I11" s="266"/>
      <c r="J11" s="266"/>
      <c r="K11" s="266"/>
      <c r="L11" s="226"/>
    </row>
    <row r="12" spans="1:14" ht="27.95" customHeight="1" thickBot="1" x14ac:dyDescent="0.25">
      <c r="C12" s="194" t="s">
        <v>30</v>
      </c>
      <c r="D12" s="215">
        <v>43209</v>
      </c>
      <c r="E12" s="248" t="s">
        <v>31</v>
      </c>
      <c r="F12" s="248"/>
      <c r="G12" s="225" t="s">
        <v>32</v>
      </c>
      <c r="H12" s="266"/>
      <c r="I12" s="266"/>
      <c r="J12" s="266"/>
      <c r="K12" s="266"/>
      <c r="L12" s="226"/>
    </row>
    <row r="13" spans="1:14" ht="354.95" customHeight="1" thickBot="1" x14ac:dyDescent="0.25">
      <c r="C13" s="195" t="s">
        <v>33</v>
      </c>
      <c r="D13" s="216"/>
      <c r="E13" s="249"/>
      <c r="F13" s="249"/>
      <c r="G13" s="250" t="s">
        <v>34</v>
      </c>
      <c r="H13" s="251"/>
      <c r="I13" s="251"/>
      <c r="J13" s="251"/>
      <c r="K13" s="251"/>
      <c r="L13" s="252"/>
    </row>
    <row r="14" spans="1:14" ht="264.95" customHeight="1" thickBot="1" x14ac:dyDescent="0.25">
      <c r="C14" s="195" t="s">
        <v>35</v>
      </c>
      <c r="D14" s="216"/>
      <c r="E14" s="249"/>
      <c r="F14" s="249"/>
      <c r="G14" s="250" t="s">
        <v>36</v>
      </c>
      <c r="H14" s="251"/>
      <c r="I14" s="251"/>
      <c r="J14" s="251"/>
      <c r="K14" s="251"/>
      <c r="L14" s="252"/>
    </row>
    <row r="15" spans="1:14" ht="66" customHeight="1" thickBot="1" x14ac:dyDescent="0.25">
      <c r="C15" s="195" t="s">
        <v>37</v>
      </c>
      <c r="D15" s="216">
        <v>43397</v>
      </c>
      <c r="E15" s="249"/>
      <c r="F15" s="249"/>
      <c r="G15" s="250" t="s">
        <v>38</v>
      </c>
      <c r="H15" s="251"/>
      <c r="I15" s="251"/>
      <c r="J15" s="251"/>
      <c r="K15" s="251"/>
      <c r="L15" s="252"/>
    </row>
    <row r="16" spans="1:14" ht="13.5" thickBot="1" x14ac:dyDescent="0.25">
      <c r="C16" s="195">
        <v>3</v>
      </c>
      <c r="D16" s="216">
        <v>43397</v>
      </c>
      <c r="E16" s="249" t="s">
        <v>39</v>
      </c>
      <c r="F16" s="249"/>
      <c r="G16" s="250"/>
      <c r="H16" s="251"/>
      <c r="I16" s="251"/>
      <c r="J16" s="251"/>
      <c r="K16" s="251"/>
      <c r="L16" s="252"/>
    </row>
    <row r="17" spans="3:12" ht="378.95" customHeight="1" thickBot="1" x14ac:dyDescent="0.25">
      <c r="C17" s="195" t="s">
        <v>40</v>
      </c>
      <c r="D17" s="216">
        <v>43565</v>
      </c>
      <c r="E17" s="249" t="s">
        <v>41</v>
      </c>
      <c r="F17" s="249"/>
      <c r="G17" s="250" t="s">
        <v>42</v>
      </c>
      <c r="H17" s="251"/>
      <c r="I17" s="251"/>
      <c r="J17" s="251"/>
      <c r="K17" s="251"/>
      <c r="L17" s="252"/>
    </row>
    <row r="18" spans="3:12" ht="111" customHeight="1" thickBot="1" x14ac:dyDescent="0.25">
      <c r="C18" s="195" t="s">
        <v>43</v>
      </c>
      <c r="D18" s="216"/>
      <c r="E18" s="249"/>
      <c r="F18" s="249"/>
      <c r="G18" s="250" t="s">
        <v>44</v>
      </c>
      <c r="H18" s="251"/>
      <c r="I18" s="251"/>
      <c r="J18" s="251"/>
      <c r="K18" s="251"/>
      <c r="L18" s="252"/>
    </row>
    <row r="19" spans="3:12" ht="243" customHeight="1" x14ac:dyDescent="0.2">
      <c r="C19" s="212">
        <v>4</v>
      </c>
      <c r="D19" s="217">
        <v>43788</v>
      </c>
      <c r="E19" s="267" t="s">
        <v>746</v>
      </c>
      <c r="F19" s="268"/>
      <c r="G19" s="261" t="s">
        <v>744</v>
      </c>
      <c r="H19" s="261"/>
      <c r="I19" s="261"/>
      <c r="J19" s="261"/>
      <c r="K19" s="261"/>
      <c r="L19" s="261"/>
    </row>
    <row r="20" spans="3:12" ht="15" x14ac:dyDescent="0.25">
      <c r="C20" s="196"/>
      <c r="D20" s="218"/>
      <c r="E20" s="253"/>
      <c r="F20" s="254"/>
      <c r="G20" s="255"/>
      <c r="H20" s="256"/>
      <c r="I20" s="256"/>
      <c r="J20" s="256"/>
      <c r="K20" s="256"/>
      <c r="L20" s="257"/>
    </row>
    <row r="21" spans="3:12" x14ac:dyDescent="0.2">
      <c r="C21" s="20" t="s">
        <v>25</v>
      </c>
      <c r="D21" s="21"/>
      <c r="E21" s="8"/>
      <c r="F21" s="8"/>
      <c r="G21" s="8"/>
      <c r="H21" s="8"/>
      <c r="I21" s="8"/>
      <c r="J21" s="8"/>
      <c r="K21" s="8"/>
    </row>
  </sheetData>
  <mergeCells count="27">
    <mergeCell ref="E20:F20"/>
    <mergeCell ref="G20:L20"/>
    <mergeCell ref="C7:L7"/>
    <mergeCell ref="G8:L8"/>
    <mergeCell ref="G18:L18"/>
    <mergeCell ref="G19:L19"/>
    <mergeCell ref="E8:F8"/>
    <mergeCell ref="E18:F18"/>
    <mergeCell ref="G9:L9"/>
    <mergeCell ref="G10:L10"/>
    <mergeCell ref="G11:L11"/>
    <mergeCell ref="G12:L12"/>
    <mergeCell ref="G13:L13"/>
    <mergeCell ref="G14:L14"/>
    <mergeCell ref="E19:F19"/>
    <mergeCell ref="E14:F14"/>
    <mergeCell ref="E15:F15"/>
    <mergeCell ref="E16:F16"/>
    <mergeCell ref="E17:F17"/>
    <mergeCell ref="G15:L15"/>
    <mergeCell ref="G16:L16"/>
    <mergeCell ref="G17:L17"/>
    <mergeCell ref="E9:F9"/>
    <mergeCell ref="E10:F10"/>
    <mergeCell ref="E11:F11"/>
    <mergeCell ref="E12:F12"/>
    <mergeCell ref="E13:F13"/>
  </mergeCells>
  <printOptions horizontalCentered="1"/>
  <pageMargins left="0" right="0.78740157480314965" top="0.39370078740157483" bottom="0.39370078740157483" header="0" footer="0.39370078740157483"/>
  <pageSetup paperSize="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3"/>
  <sheetViews>
    <sheetView zoomScale="110" zoomScaleNormal="110" zoomScalePageLayoutView="150" workbookViewId="0">
      <pane xSplit="3" ySplit="9" topLeftCell="R10" activePane="bottomRight" state="frozen"/>
      <selection activeCell="G24" sqref="G24:L24"/>
      <selection pane="topRight" activeCell="G24" sqref="G24:L24"/>
      <selection pane="bottomLeft" activeCell="G24" sqref="G24:L24"/>
      <selection pane="bottomRight" activeCell="S7" sqref="S7"/>
    </sheetView>
  </sheetViews>
  <sheetFormatPr defaultColWidth="10.85546875" defaultRowHeight="12.75" x14ac:dyDescent="0.25"/>
  <cols>
    <col min="1" max="1" width="10.85546875" style="68" customWidth="1"/>
    <col min="2" max="2" width="33.42578125" style="136" customWidth="1"/>
    <col min="3" max="3" width="34" style="136" bestFit="1" customWidth="1"/>
    <col min="4" max="4" width="6.85546875" style="143" customWidth="1"/>
    <col min="5" max="6" width="11.85546875" style="143" customWidth="1"/>
    <col min="7" max="7" width="9" style="144" customWidth="1"/>
    <col min="8" max="14" width="4.42578125" style="144" customWidth="1"/>
    <col min="15" max="15" width="8.140625" style="144" customWidth="1"/>
    <col min="16" max="16" width="57.85546875" style="145" customWidth="1"/>
    <col min="17" max="17" width="25.42578125" style="145" customWidth="1"/>
    <col min="18" max="18" width="13.140625" style="143" customWidth="1"/>
    <col min="19" max="19" width="13.42578125" style="145" customWidth="1"/>
    <col min="20" max="20" width="11.140625" style="143" customWidth="1"/>
    <col min="21" max="21" width="11.140625" style="145" customWidth="1"/>
    <col min="22" max="22" width="9.42578125" style="147" customWidth="1"/>
    <col min="23" max="23" width="11.42578125" style="147" customWidth="1"/>
    <col min="24" max="24" width="12.42578125" style="148" customWidth="1"/>
    <col min="25" max="25" width="15" style="147" customWidth="1"/>
    <col min="26" max="26" width="12" style="147" customWidth="1"/>
    <col min="27" max="27" width="49.85546875" style="147" customWidth="1"/>
    <col min="28" max="28" width="16" style="147" customWidth="1"/>
    <col min="29" max="29" width="17.140625" style="147" customWidth="1"/>
    <col min="30" max="30" width="24.140625" style="147" customWidth="1"/>
    <col min="31" max="31" width="67.42578125" style="145" customWidth="1"/>
    <col min="32" max="16384" width="10.85546875" style="68"/>
  </cols>
  <sheetData>
    <row r="1" spans="1:31" s="21" customFormat="1" x14ac:dyDescent="0.2">
      <c r="Q1" s="22"/>
      <c r="R1" s="23"/>
      <c r="S1" s="24" t="s">
        <v>730</v>
      </c>
      <c r="AE1" s="22"/>
    </row>
    <row r="2" spans="1:31" s="21" customFormat="1" x14ac:dyDescent="0.2">
      <c r="A2" s="25"/>
      <c r="B2" s="25"/>
      <c r="C2" s="25"/>
      <c r="D2" s="25"/>
      <c r="E2" s="25"/>
      <c r="F2" s="25"/>
      <c r="G2" s="25"/>
      <c r="H2" s="25"/>
      <c r="I2" s="25"/>
      <c r="J2" s="25"/>
      <c r="K2" s="25"/>
      <c r="L2" s="25"/>
      <c r="M2" s="25"/>
      <c r="N2" s="25"/>
      <c r="O2" s="25"/>
      <c r="P2" s="25"/>
      <c r="Q2" s="26"/>
      <c r="R2" s="27"/>
      <c r="S2" s="28" t="s">
        <v>745</v>
      </c>
      <c r="AE2" s="22"/>
    </row>
    <row r="3" spans="1:31" s="21" customFormat="1" ht="21" customHeight="1" x14ac:dyDescent="0.2">
      <c r="A3" s="25"/>
      <c r="B3" s="25"/>
      <c r="C3" s="25"/>
      <c r="D3" s="25"/>
      <c r="E3" s="25"/>
      <c r="F3" s="25"/>
      <c r="G3" s="25"/>
      <c r="H3" s="25"/>
      <c r="I3" s="25"/>
      <c r="J3" s="25"/>
      <c r="K3" s="25"/>
      <c r="L3" s="25"/>
      <c r="M3" s="25"/>
      <c r="N3" s="25"/>
      <c r="O3" s="25"/>
      <c r="P3" s="25"/>
      <c r="Q3" s="26"/>
      <c r="R3" s="27"/>
      <c r="S3" s="29" t="s">
        <v>743</v>
      </c>
      <c r="AE3" s="22"/>
    </row>
    <row r="4" spans="1:31" s="21" customFormat="1" ht="15" x14ac:dyDescent="0.25">
      <c r="A4" s="291" t="s">
        <v>729</v>
      </c>
      <c r="B4" s="292"/>
      <c r="C4" s="292"/>
      <c r="D4" s="292"/>
      <c r="E4" s="292"/>
      <c r="F4" s="292"/>
      <c r="G4" s="292"/>
      <c r="H4" s="292"/>
      <c r="I4" s="292"/>
      <c r="J4" s="292"/>
      <c r="K4" s="292"/>
      <c r="L4" s="292"/>
      <c r="M4" s="292"/>
      <c r="N4" s="292"/>
      <c r="O4" s="292"/>
      <c r="P4" s="292"/>
      <c r="Q4" s="292"/>
      <c r="R4" s="292"/>
      <c r="S4" s="292"/>
      <c r="AE4" s="22"/>
    </row>
    <row r="5" spans="1:31" s="21" customFormat="1" x14ac:dyDescent="0.2">
      <c r="A5" s="30"/>
      <c r="B5" s="30"/>
      <c r="C5" s="30"/>
      <c r="D5" s="30"/>
      <c r="E5" s="30"/>
      <c r="F5" s="30"/>
      <c r="G5" s="30"/>
      <c r="H5" s="30"/>
      <c r="I5" s="30"/>
      <c r="J5" s="30"/>
      <c r="K5" s="30"/>
      <c r="L5" s="30"/>
      <c r="M5" s="30"/>
      <c r="N5" s="30"/>
      <c r="O5" s="30"/>
      <c r="P5" s="30"/>
      <c r="Q5" s="31"/>
      <c r="R5" s="32"/>
      <c r="S5" s="29"/>
      <c r="AE5" s="22"/>
    </row>
    <row r="6" spans="1:31" s="21" customFormat="1" ht="19.5" thickBot="1" x14ac:dyDescent="0.35">
      <c r="A6" s="293" t="s">
        <v>743</v>
      </c>
      <c r="B6" s="294"/>
      <c r="C6" s="294"/>
      <c r="D6" s="294"/>
      <c r="E6" s="294"/>
      <c r="F6" s="294"/>
      <c r="G6" s="294"/>
      <c r="H6" s="294"/>
      <c r="I6" s="294"/>
      <c r="J6" s="294"/>
      <c r="K6" s="294"/>
      <c r="L6" s="294"/>
      <c r="M6" s="294"/>
      <c r="N6" s="294"/>
      <c r="O6" s="294"/>
      <c r="P6" s="294"/>
      <c r="Q6" s="294"/>
      <c r="R6" s="294"/>
      <c r="S6" s="294"/>
      <c r="AE6" s="22"/>
    </row>
    <row r="7" spans="1:31" s="21" customFormat="1" ht="19.5" thickBot="1" x14ac:dyDescent="0.35">
      <c r="A7" s="33"/>
      <c r="B7" s="34"/>
      <c r="C7" s="34"/>
      <c r="D7" s="34"/>
      <c r="E7" s="34"/>
      <c r="F7" s="34"/>
      <c r="G7" s="34"/>
      <c r="H7" s="295" t="s">
        <v>45</v>
      </c>
      <c r="I7" s="296"/>
      <c r="J7" s="296"/>
      <c r="K7" s="296"/>
      <c r="L7" s="297"/>
      <c r="M7" s="295" t="s">
        <v>46</v>
      </c>
      <c r="N7" s="296"/>
      <c r="O7" s="297"/>
      <c r="P7" s="34"/>
      <c r="Q7" s="35"/>
      <c r="R7" s="36"/>
      <c r="S7" s="34"/>
      <c r="AE7" s="22"/>
    </row>
    <row r="8" spans="1:31" s="21" customFormat="1" ht="18.75" x14ac:dyDescent="0.3">
      <c r="A8" s="33"/>
      <c r="B8" s="34"/>
      <c r="C8" s="34"/>
      <c r="D8" s="34"/>
      <c r="E8" s="34"/>
      <c r="F8" s="34"/>
      <c r="G8" s="34"/>
      <c r="H8" s="298" t="s">
        <v>47</v>
      </c>
      <c r="I8" s="299"/>
      <c r="J8" s="300"/>
      <c r="K8" s="298" t="s">
        <v>48</v>
      </c>
      <c r="L8" s="300"/>
      <c r="M8" s="298" t="s">
        <v>47</v>
      </c>
      <c r="N8" s="299"/>
      <c r="O8" s="37" t="s">
        <v>48</v>
      </c>
      <c r="P8" s="34"/>
      <c r="Q8" s="35"/>
      <c r="R8" s="36"/>
      <c r="S8" s="34"/>
      <c r="AE8" s="22"/>
    </row>
    <row r="9" spans="1:31" s="49" customFormat="1" ht="44.1" customHeight="1" thickBot="1" x14ac:dyDescent="0.3">
      <c r="A9" s="38" t="s">
        <v>49</v>
      </c>
      <c r="B9" s="38" t="s">
        <v>50</v>
      </c>
      <c r="C9" s="38" t="s">
        <v>51</v>
      </c>
      <c r="D9" s="39" t="s">
        <v>52</v>
      </c>
      <c r="E9" s="39" t="s">
        <v>53</v>
      </c>
      <c r="F9" s="39" t="s">
        <v>54</v>
      </c>
      <c r="G9" s="40" t="s">
        <v>55</v>
      </c>
      <c r="H9" s="41" t="s">
        <v>56</v>
      </c>
      <c r="I9" s="42" t="s">
        <v>57</v>
      </c>
      <c r="J9" s="43" t="s">
        <v>58</v>
      </c>
      <c r="K9" s="41" t="s">
        <v>57</v>
      </c>
      <c r="L9" s="43" t="s">
        <v>58</v>
      </c>
      <c r="M9" s="41" t="s">
        <v>56</v>
      </c>
      <c r="N9" s="42" t="s">
        <v>57</v>
      </c>
      <c r="O9" s="44" t="s">
        <v>57</v>
      </c>
      <c r="P9" s="45" t="s">
        <v>59</v>
      </c>
      <c r="Q9" s="46" t="s">
        <v>60</v>
      </c>
      <c r="R9" s="46" t="s">
        <v>61</v>
      </c>
      <c r="S9" s="46" t="s">
        <v>62</v>
      </c>
      <c r="T9" s="46" t="s">
        <v>63</v>
      </c>
      <c r="U9" s="46" t="s">
        <v>64</v>
      </c>
      <c r="V9" s="47" t="s">
        <v>65</v>
      </c>
      <c r="W9" s="47" t="s">
        <v>66</v>
      </c>
      <c r="X9" s="48" t="s">
        <v>67</v>
      </c>
      <c r="Y9" s="47" t="s">
        <v>68</v>
      </c>
      <c r="Z9" s="47" t="s">
        <v>69</v>
      </c>
      <c r="AA9" s="47" t="s">
        <v>70</v>
      </c>
      <c r="AB9" s="47" t="s">
        <v>71</v>
      </c>
      <c r="AC9" s="47" t="s">
        <v>72</v>
      </c>
      <c r="AD9" s="47" t="s">
        <v>73</v>
      </c>
      <c r="AE9" s="46" t="s">
        <v>74</v>
      </c>
    </row>
    <row r="10" spans="1:31" ht="51" x14ac:dyDescent="0.25">
      <c r="A10" s="50" t="s">
        <v>75</v>
      </c>
      <c r="B10" s="51" t="s">
        <v>76</v>
      </c>
      <c r="C10" s="51" t="s">
        <v>77</v>
      </c>
      <c r="D10" s="52" t="s">
        <v>78</v>
      </c>
      <c r="E10" s="52" t="s">
        <v>77</v>
      </c>
      <c r="F10" s="52">
        <v>1</v>
      </c>
      <c r="G10" s="53" t="s">
        <v>79</v>
      </c>
      <c r="H10" s="54">
        <v>8</v>
      </c>
      <c r="I10" s="55"/>
      <c r="J10" s="56"/>
      <c r="K10" s="57">
        <v>8</v>
      </c>
      <c r="L10" s="56">
        <v>8</v>
      </c>
      <c r="M10" s="58">
        <v>8</v>
      </c>
      <c r="N10" s="59"/>
      <c r="O10" s="60">
        <v>8</v>
      </c>
      <c r="P10" s="61" t="s">
        <v>80</v>
      </c>
      <c r="Q10" s="62" t="s">
        <v>77</v>
      </c>
      <c r="R10" s="52" t="s">
        <v>81</v>
      </c>
      <c r="S10" s="63" t="s">
        <v>82</v>
      </c>
      <c r="T10" s="210" t="s">
        <v>731</v>
      </c>
      <c r="U10" s="210" t="s">
        <v>731</v>
      </c>
      <c r="V10" s="64"/>
      <c r="W10" s="64"/>
      <c r="X10" s="207"/>
      <c r="Y10" s="64"/>
      <c r="Z10" s="64"/>
      <c r="AA10" s="64"/>
      <c r="AB10" s="64"/>
      <c r="AC10" s="64" t="s">
        <v>83</v>
      </c>
      <c r="AD10" s="66" t="s">
        <v>84</v>
      </c>
      <c r="AE10" s="67" t="s">
        <v>85</v>
      </c>
    </row>
    <row r="11" spans="1:31" ht="38.25" x14ac:dyDescent="0.25">
      <c r="A11" s="50" t="s">
        <v>75</v>
      </c>
      <c r="B11" s="51" t="s">
        <v>76</v>
      </c>
      <c r="C11" s="51" t="s">
        <v>86</v>
      </c>
      <c r="D11" s="52" t="s">
        <v>78</v>
      </c>
      <c r="E11" s="52" t="s">
        <v>77</v>
      </c>
      <c r="F11" s="52">
        <v>1</v>
      </c>
      <c r="G11" s="53" t="s">
        <v>79</v>
      </c>
      <c r="H11" s="69">
        <v>8</v>
      </c>
      <c r="I11" s="70"/>
      <c r="J11" s="71"/>
      <c r="K11" s="72">
        <v>8</v>
      </c>
      <c r="L11" s="71">
        <v>8</v>
      </c>
      <c r="M11" s="73">
        <v>8</v>
      </c>
      <c r="N11" s="74"/>
      <c r="O11" s="75">
        <v>8</v>
      </c>
      <c r="P11" s="61" t="s">
        <v>87</v>
      </c>
      <c r="Q11" s="62" t="s">
        <v>77</v>
      </c>
      <c r="R11" s="52" t="s">
        <v>81</v>
      </c>
      <c r="S11" s="63" t="s">
        <v>82</v>
      </c>
      <c r="T11" s="210" t="s">
        <v>731</v>
      </c>
      <c r="U11" s="210" t="s">
        <v>731</v>
      </c>
      <c r="V11" s="64"/>
      <c r="W11" s="64"/>
      <c r="X11" s="207"/>
      <c r="Y11" s="64"/>
      <c r="Z11" s="64"/>
      <c r="AA11" s="64"/>
      <c r="AB11" s="64"/>
      <c r="AC11" s="64" t="s">
        <v>83</v>
      </c>
      <c r="AD11" s="66" t="s">
        <v>84</v>
      </c>
      <c r="AE11" s="61" t="s">
        <v>88</v>
      </c>
    </row>
    <row r="12" spans="1:31" ht="25.5" x14ac:dyDescent="0.25">
      <c r="A12" s="50" t="s">
        <v>75</v>
      </c>
      <c r="B12" s="51" t="s">
        <v>76</v>
      </c>
      <c r="C12" s="51" t="s">
        <v>89</v>
      </c>
      <c r="D12" s="52" t="s">
        <v>78</v>
      </c>
      <c r="E12" s="52" t="s">
        <v>77</v>
      </c>
      <c r="F12" s="52">
        <v>1</v>
      </c>
      <c r="G12" s="53" t="s">
        <v>90</v>
      </c>
      <c r="H12" s="54"/>
      <c r="I12" s="55">
        <v>4</v>
      </c>
      <c r="J12" s="56">
        <v>4</v>
      </c>
      <c r="K12" s="57"/>
      <c r="L12" s="56"/>
      <c r="M12" s="58"/>
      <c r="N12" s="59">
        <v>4</v>
      </c>
      <c r="O12" s="60"/>
      <c r="P12" s="197" t="s">
        <v>91</v>
      </c>
      <c r="Q12" s="62"/>
      <c r="R12" s="52">
        <v>1</v>
      </c>
      <c r="S12" s="63"/>
      <c r="T12" s="52"/>
      <c r="U12" s="63"/>
      <c r="V12" s="66"/>
      <c r="W12" s="66"/>
      <c r="X12" s="67">
        <v>2147483647</v>
      </c>
      <c r="Y12" s="66"/>
      <c r="Z12" s="66"/>
      <c r="AA12" s="66"/>
      <c r="AB12" s="66"/>
      <c r="AC12" s="66" t="s">
        <v>92</v>
      </c>
      <c r="AD12" s="66"/>
      <c r="AE12" s="84" t="s">
        <v>93</v>
      </c>
    </row>
    <row r="13" spans="1:31" ht="25.5" x14ac:dyDescent="0.25">
      <c r="A13" s="50" t="s">
        <v>75</v>
      </c>
      <c r="B13" s="51" t="s">
        <v>76</v>
      </c>
      <c r="C13" s="51" t="s">
        <v>94</v>
      </c>
      <c r="D13" s="52" t="s">
        <v>78</v>
      </c>
      <c r="E13" s="52" t="s">
        <v>77</v>
      </c>
      <c r="F13" s="52">
        <v>1</v>
      </c>
      <c r="G13" s="53" t="s">
        <v>90</v>
      </c>
      <c r="H13" s="54"/>
      <c r="I13" s="55"/>
      <c r="J13" s="56"/>
      <c r="K13" s="57">
        <v>4</v>
      </c>
      <c r="L13" s="56">
        <v>4</v>
      </c>
      <c r="M13" s="58"/>
      <c r="N13" s="59"/>
      <c r="O13" s="60">
        <v>4</v>
      </c>
      <c r="P13" s="197" t="s">
        <v>95</v>
      </c>
      <c r="Q13" s="62"/>
      <c r="R13" s="52">
        <v>1</v>
      </c>
      <c r="S13" s="63"/>
      <c r="T13" s="52"/>
      <c r="U13" s="63"/>
      <c r="V13" s="66"/>
      <c r="W13" s="66"/>
      <c r="X13" s="67">
        <v>2147483647</v>
      </c>
      <c r="Y13" s="66"/>
      <c r="Z13" s="66"/>
      <c r="AA13" s="66"/>
      <c r="AB13" s="66"/>
      <c r="AC13" s="64" t="s">
        <v>83</v>
      </c>
      <c r="AD13" s="66"/>
      <c r="AE13" s="84" t="s">
        <v>96</v>
      </c>
    </row>
    <row r="14" spans="1:31" x14ac:dyDescent="0.25">
      <c r="A14" s="50" t="s">
        <v>75</v>
      </c>
      <c r="B14" s="51" t="s">
        <v>76</v>
      </c>
      <c r="C14" s="51" t="s">
        <v>97</v>
      </c>
      <c r="D14" s="52" t="s">
        <v>78</v>
      </c>
      <c r="E14" s="52" t="s">
        <v>77</v>
      </c>
      <c r="F14" s="52">
        <v>1</v>
      </c>
      <c r="G14" s="53" t="s">
        <v>90</v>
      </c>
      <c r="H14" s="54"/>
      <c r="I14" s="55"/>
      <c r="J14" s="56"/>
      <c r="K14" s="57">
        <v>4</v>
      </c>
      <c r="L14" s="56">
        <v>4</v>
      </c>
      <c r="M14" s="58"/>
      <c r="N14" s="59"/>
      <c r="O14" s="60">
        <v>4</v>
      </c>
      <c r="P14" s="76" t="s">
        <v>98</v>
      </c>
      <c r="Q14" s="62"/>
      <c r="R14" s="52">
        <v>1</v>
      </c>
      <c r="S14" s="63"/>
      <c r="T14" s="52"/>
      <c r="U14" s="63"/>
      <c r="V14" s="66"/>
      <c r="W14" s="66"/>
      <c r="X14" s="67">
        <v>2147483647</v>
      </c>
      <c r="Y14" s="66"/>
      <c r="Z14" s="66"/>
      <c r="AA14" s="66"/>
      <c r="AB14" s="66"/>
      <c r="AC14" s="64" t="s">
        <v>83</v>
      </c>
      <c r="AD14" s="66"/>
      <c r="AE14" s="83" t="s">
        <v>99</v>
      </c>
    </row>
    <row r="15" spans="1:31" x14ac:dyDescent="0.25">
      <c r="A15" s="50" t="s">
        <v>75</v>
      </c>
      <c r="B15" s="51" t="s">
        <v>76</v>
      </c>
      <c r="C15" s="51" t="s">
        <v>100</v>
      </c>
      <c r="D15" s="52" t="s">
        <v>78</v>
      </c>
      <c r="E15" s="52" t="s">
        <v>77</v>
      </c>
      <c r="F15" s="52">
        <v>1</v>
      </c>
      <c r="G15" s="53" t="s">
        <v>90</v>
      </c>
      <c r="H15" s="54">
        <v>4</v>
      </c>
      <c r="I15" s="55"/>
      <c r="J15" s="56"/>
      <c r="K15" s="57">
        <v>4</v>
      </c>
      <c r="L15" s="56">
        <v>4</v>
      </c>
      <c r="M15" s="58">
        <v>4</v>
      </c>
      <c r="N15" s="59"/>
      <c r="O15" s="60">
        <v>4</v>
      </c>
      <c r="P15" s="76" t="s">
        <v>101</v>
      </c>
      <c r="Q15" s="62"/>
      <c r="R15" s="52">
        <v>1</v>
      </c>
      <c r="S15" s="63"/>
      <c r="T15" s="52"/>
      <c r="U15" s="63"/>
      <c r="V15" s="66"/>
      <c r="W15" s="66"/>
      <c r="X15" s="67">
        <v>2147483647</v>
      </c>
      <c r="Y15" s="66"/>
      <c r="Z15" s="66"/>
      <c r="AA15" s="66"/>
      <c r="AB15" s="66"/>
      <c r="AC15" s="64" t="s">
        <v>83</v>
      </c>
      <c r="AD15" s="66"/>
      <c r="AE15" s="83" t="s">
        <v>102</v>
      </c>
    </row>
    <row r="16" spans="1:31" ht="25.5" x14ac:dyDescent="0.25">
      <c r="A16" s="50" t="s">
        <v>75</v>
      </c>
      <c r="B16" s="51" t="s">
        <v>76</v>
      </c>
      <c r="C16" s="51" t="s">
        <v>103</v>
      </c>
      <c r="D16" s="52" t="s">
        <v>78</v>
      </c>
      <c r="E16" s="52" t="s">
        <v>77</v>
      </c>
      <c r="F16" s="52">
        <v>1</v>
      </c>
      <c r="G16" s="53" t="s">
        <v>104</v>
      </c>
      <c r="H16" s="198"/>
      <c r="I16" s="199">
        <v>1</v>
      </c>
      <c r="J16" s="78">
        <v>1</v>
      </c>
      <c r="K16" s="77"/>
      <c r="L16" s="78"/>
      <c r="M16" s="200"/>
      <c r="N16" s="201">
        <v>1</v>
      </c>
      <c r="O16" s="79"/>
      <c r="P16" s="197" t="s">
        <v>105</v>
      </c>
      <c r="Q16" s="62"/>
      <c r="R16" s="52">
        <v>1</v>
      </c>
      <c r="S16" s="63"/>
      <c r="T16" s="52"/>
      <c r="U16" s="63"/>
      <c r="V16" s="66"/>
      <c r="W16" s="66"/>
      <c r="X16" s="80">
        <v>127</v>
      </c>
      <c r="Y16" s="66"/>
      <c r="Z16" s="66"/>
      <c r="AA16" s="66"/>
      <c r="AB16" s="66"/>
      <c r="AC16" s="66" t="s">
        <v>92</v>
      </c>
      <c r="AD16" s="66"/>
      <c r="AE16" s="84" t="s">
        <v>106</v>
      </c>
    </row>
    <row r="17" spans="1:31" ht="25.5" x14ac:dyDescent="0.25">
      <c r="A17" s="50" t="s">
        <v>107</v>
      </c>
      <c r="B17" s="51" t="s">
        <v>108</v>
      </c>
      <c r="C17" s="81" t="s">
        <v>109</v>
      </c>
      <c r="D17" s="52" t="s">
        <v>78</v>
      </c>
      <c r="E17" s="52" t="s">
        <v>77</v>
      </c>
      <c r="F17" s="52">
        <v>1</v>
      </c>
      <c r="G17" s="53" t="s">
        <v>90</v>
      </c>
      <c r="H17" s="54">
        <v>4</v>
      </c>
      <c r="I17" s="55"/>
      <c r="J17" s="56"/>
      <c r="K17" s="57">
        <v>4</v>
      </c>
      <c r="L17" s="56">
        <v>4</v>
      </c>
      <c r="M17" s="58">
        <v>4</v>
      </c>
      <c r="N17" s="59"/>
      <c r="O17" s="60">
        <v>4</v>
      </c>
      <c r="P17" s="203" t="s">
        <v>723</v>
      </c>
      <c r="Q17" s="63" t="s">
        <v>110</v>
      </c>
      <c r="R17" s="52" t="s">
        <v>111</v>
      </c>
      <c r="S17" s="63"/>
      <c r="T17" s="52"/>
      <c r="U17" s="63"/>
      <c r="V17" s="82">
        <v>1E-4</v>
      </c>
      <c r="W17" s="82">
        <v>1300000</v>
      </c>
      <c r="X17" s="67">
        <v>2147483647</v>
      </c>
      <c r="Y17" s="82"/>
      <c r="Z17" s="82"/>
      <c r="AA17" s="64"/>
      <c r="AB17" s="63" t="s">
        <v>112</v>
      </c>
      <c r="AC17" s="64" t="s">
        <v>83</v>
      </c>
      <c r="AD17" s="66" t="s">
        <v>113</v>
      </c>
      <c r="AE17" s="83" t="s">
        <v>114</v>
      </c>
    </row>
    <row r="18" spans="1:31" ht="25.5" x14ac:dyDescent="0.25">
      <c r="A18" s="50" t="s">
        <v>107</v>
      </c>
      <c r="B18" s="51" t="s">
        <v>108</v>
      </c>
      <c r="C18" s="81" t="s">
        <v>115</v>
      </c>
      <c r="D18" s="52" t="s">
        <v>78</v>
      </c>
      <c r="E18" s="52" t="s">
        <v>77</v>
      </c>
      <c r="F18" s="52">
        <v>1</v>
      </c>
      <c r="G18" s="53" t="s">
        <v>90</v>
      </c>
      <c r="H18" s="54">
        <v>4</v>
      </c>
      <c r="I18" s="55"/>
      <c r="J18" s="56"/>
      <c r="K18" s="57">
        <v>4</v>
      </c>
      <c r="L18" s="56">
        <v>4</v>
      </c>
      <c r="M18" s="58">
        <v>4</v>
      </c>
      <c r="N18" s="59"/>
      <c r="O18" s="60">
        <v>4</v>
      </c>
      <c r="P18" s="203" t="s">
        <v>724</v>
      </c>
      <c r="Q18" s="63" t="s">
        <v>116</v>
      </c>
      <c r="R18" s="52" t="s">
        <v>117</v>
      </c>
      <c r="S18" s="63"/>
      <c r="T18" s="52"/>
      <c r="U18" s="63"/>
      <c r="V18" s="82">
        <v>1E-4</v>
      </c>
      <c r="W18" s="64"/>
      <c r="X18" s="67">
        <v>2147483647</v>
      </c>
      <c r="Y18" s="64"/>
      <c r="Z18" s="64"/>
      <c r="AA18" s="64"/>
      <c r="AB18" s="64"/>
      <c r="AC18" s="64" t="s">
        <v>83</v>
      </c>
      <c r="AD18" s="66" t="s">
        <v>113</v>
      </c>
      <c r="AE18" s="84" t="s">
        <v>118</v>
      </c>
    </row>
    <row r="19" spans="1:31" ht="25.5" x14ac:dyDescent="0.25">
      <c r="A19" s="50" t="s">
        <v>107</v>
      </c>
      <c r="B19" s="51" t="s">
        <v>108</v>
      </c>
      <c r="C19" s="81" t="s">
        <v>119</v>
      </c>
      <c r="D19" s="52" t="s">
        <v>78</v>
      </c>
      <c r="E19" s="52" t="s">
        <v>77</v>
      </c>
      <c r="F19" s="52">
        <v>1</v>
      </c>
      <c r="G19" s="53" t="s">
        <v>90</v>
      </c>
      <c r="H19" s="54">
        <v>4</v>
      </c>
      <c r="I19" s="55"/>
      <c r="J19" s="56"/>
      <c r="K19" s="57">
        <v>4</v>
      </c>
      <c r="L19" s="56">
        <v>4</v>
      </c>
      <c r="M19" s="58">
        <v>4</v>
      </c>
      <c r="N19" s="59"/>
      <c r="O19" s="60">
        <v>4</v>
      </c>
      <c r="P19" s="61" t="s">
        <v>120</v>
      </c>
      <c r="Q19" s="63" t="s">
        <v>121</v>
      </c>
      <c r="R19" s="52" t="s">
        <v>117</v>
      </c>
      <c r="S19" s="63"/>
      <c r="T19" s="52"/>
      <c r="U19" s="63"/>
      <c r="V19" s="82">
        <v>1E-4</v>
      </c>
      <c r="W19" s="64"/>
      <c r="X19" s="67">
        <v>2147483647</v>
      </c>
      <c r="Y19" s="64"/>
      <c r="Z19" s="64"/>
      <c r="AA19" s="64"/>
      <c r="AB19" s="64"/>
      <c r="AC19" s="64" t="s">
        <v>83</v>
      </c>
      <c r="AD19" s="64"/>
      <c r="AE19" s="84" t="s">
        <v>122</v>
      </c>
    </row>
    <row r="20" spans="1:31" ht="38.25" x14ac:dyDescent="0.25">
      <c r="A20" s="50" t="s">
        <v>107</v>
      </c>
      <c r="B20" s="51" t="s">
        <v>108</v>
      </c>
      <c r="C20" s="81" t="s">
        <v>123</v>
      </c>
      <c r="D20" s="52" t="s">
        <v>78</v>
      </c>
      <c r="E20" s="52" t="s">
        <v>77</v>
      </c>
      <c r="F20" s="52">
        <v>1</v>
      </c>
      <c r="G20" s="53" t="s">
        <v>90</v>
      </c>
      <c r="H20" s="54">
        <v>4</v>
      </c>
      <c r="I20" s="55"/>
      <c r="J20" s="56"/>
      <c r="K20" s="57">
        <v>4</v>
      </c>
      <c r="L20" s="56">
        <v>4</v>
      </c>
      <c r="M20" s="58">
        <v>4</v>
      </c>
      <c r="N20" s="59"/>
      <c r="O20" s="60">
        <v>4</v>
      </c>
      <c r="P20" s="204" t="s">
        <v>722</v>
      </c>
      <c r="Q20" s="63"/>
      <c r="R20" s="52" t="s">
        <v>111</v>
      </c>
      <c r="S20" s="63"/>
      <c r="T20" s="52"/>
      <c r="U20" s="63"/>
      <c r="V20" s="82">
        <v>1E-4</v>
      </c>
      <c r="W20" s="64"/>
      <c r="X20" s="67">
        <v>2147483647</v>
      </c>
      <c r="Y20" s="64"/>
      <c r="Z20" s="64"/>
      <c r="AA20" s="64"/>
      <c r="AB20" s="64"/>
      <c r="AC20" s="64" t="s">
        <v>83</v>
      </c>
      <c r="AD20" s="64"/>
      <c r="AE20" s="211" t="s">
        <v>737</v>
      </c>
    </row>
    <row r="21" spans="1:31" ht="25.5" x14ac:dyDescent="0.25">
      <c r="A21" s="50" t="s">
        <v>107</v>
      </c>
      <c r="B21" s="51" t="s">
        <v>108</v>
      </c>
      <c r="C21" s="51" t="s">
        <v>124</v>
      </c>
      <c r="D21" s="52" t="s">
        <v>78</v>
      </c>
      <c r="E21" s="52" t="s">
        <v>77</v>
      </c>
      <c r="F21" s="52">
        <v>1</v>
      </c>
      <c r="G21" s="53" t="s">
        <v>90</v>
      </c>
      <c r="H21" s="54">
        <v>4</v>
      </c>
      <c r="I21" s="55"/>
      <c r="J21" s="56"/>
      <c r="K21" s="57">
        <v>4</v>
      </c>
      <c r="L21" s="56">
        <v>4</v>
      </c>
      <c r="M21" s="58">
        <v>4</v>
      </c>
      <c r="N21" s="59"/>
      <c r="O21" s="60">
        <v>4</v>
      </c>
      <c r="P21" s="202" t="s">
        <v>124</v>
      </c>
      <c r="Q21" s="62" t="s">
        <v>124</v>
      </c>
      <c r="R21" s="52" t="s">
        <v>125</v>
      </c>
      <c r="S21" s="63"/>
      <c r="T21" s="52"/>
      <c r="U21" s="63"/>
      <c r="V21" s="82">
        <v>9.9999999999999995E-7</v>
      </c>
      <c r="W21" s="66"/>
      <c r="X21" s="67">
        <v>2147483647</v>
      </c>
      <c r="Y21" s="66"/>
      <c r="Z21" s="66"/>
      <c r="AA21" s="66"/>
      <c r="AB21" s="63" t="s">
        <v>112</v>
      </c>
      <c r="AC21" s="64" t="s">
        <v>83</v>
      </c>
      <c r="AD21" s="66" t="s">
        <v>113</v>
      </c>
      <c r="AE21" s="84" t="s">
        <v>126</v>
      </c>
    </row>
    <row r="22" spans="1:31" ht="25.5" x14ac:dyDescent="0.25">
      <c r="A22" s="50" t="s">
        <v>107</v>
      </c>
      <c r="B22" s="51" t="s">
        <v>108</v>
      </c>
      <c r="C22" s="51" t="s">
        <v>127</v>
      </c>
      <c r="D22" s="52" t="s">
        <v>78</v>
      </c>
      <c r="E22" s="52" t="s">
        <v>77</v>
      </c>
      <c r="F22" s="52">
        <v>1</v>
      </c>
      <c r="G22" s="53" t="s">
        <v>90</v>
      </c>
      <c r="H22" s="54">
        <v>4</v>
      </c>
      <c r="I22" s="55"/>
      <c r="J22" s="56"/>
      <c r="K22" s="57">
        <v>4</v>
      </c>
      <c r="L22" s="56">
        <v>4</v>
      </c>
      <c r="M22" s="58">
        <v>4</v>
      </c>
      <c r="N22" s="59"/>
      <c r="O22" s="60">
        <v>4</v>
      </c>
      <c r="P22" s="202" t="s">
        <v>127</v>
      </c>
      <c r="Q22" s="62" t="s">
        <v>127</v>
      </c>
      <c r="R22" s="52" t="s">
        <v>128</v>
      </c>
      <c r="S22" s="63"/>
      <c r="T22" s="52"/>
      <c r="U22" s="63"/>
      <c r="V22" s="82">
        <v>9.9999999999999995E-7</v>
      </c>
      <c r="W22" s="66"/>
      <c r="X22" s="67">
        <v>2147483647</v>
      </c>
      <c r="Y22" s="66"/>
      <c r="Z22" s="66"/>
      <c r="AA22" s="66"/>
      <c r="AB22" s="63" t="s">
        <v>112</v>
      </c>
      <c r="AC22" s="64" t="s">
        <v>83</v>
      </c>
      <c r="AD22" s="66" t="s">
        <v>113</v>
      </c>
      <c r="AE22" s="84" t="s">
        <v>129</v>
      </c>
    </row>
    <row r="23" spans="1:31" x14ac:dyDescent="0.25">
      <c r="A23" s="50" t="s">
        <v>107</v>
      </c>
      <c r="B23" s="51" t="s">
        <v>108</v>
      </c>
      <c r="C23" s="81" t="s">
        <v>112</v>
      </c>
      <c r="D23" s="52" t="s">
        <v>78</v>
      </c>
      <c r="E23" s="52" t="s">
        <v>77</v>
      </c>
      <c r="F23" s="52">
        <v>1</v>
      </c>
      <c r="G23" s="53" t="s">
        <v>104</v>
      </c>
      <c r="H23" s="54">
        <v>1</v>
      </c>
      <c r="I23" s="55"/>
      <c r="J23" s="56"/>
      <c r="K23" s="57"/>
      <c r="L23" s="56"/>
      <c r="M23" s="58">
        <v>1</v>
      </c>
      <c r="N23" s="59"/>
      <c r="O23" s="60"/>
      <c r="P23" s="61" t="s">
        <v>130</v>
      </c>
      <c r="Q23" s="67" t="s">
        <v>131</v>
      </c>
      <c r="R23" s="52"/>
      <c r="S23" s="63"/>
      <c r="T23" s="52"/>
      <c r="U23" s="63"/>
      <c r="V23" s="82"/>
      <c r="W23" s="64"/>
      <c r="X23" s="67">
        <v>127</v>
      </c>
      <c r="Y23" s="64" t="s">
        <v>132</v>
      </c>
      <c r="Z23" s="64"/>
      <c r="AA23" s="66" t="s">
        <v>133</v>
      </c>
      <c r="AB23" s="64"/>
      <c r="AC23" s="64" t="s">
        <v>83</v>
      </c>
      <c r="AD23" s="64"/>
      <c r="AE23" s="83" t="s">
        <v>134</v>
      </c>
    </row>
    <row r="24" spans="1:31" ht="51" x14ac:dyDescent="0.25">
      <c r="A24" s="50" t="s">
        <v>107</v>
      </c>
      <c r="B24" s="51" t="s">
        <v>108</v>
      </c>
      <c r="C24" s="81" t="s">
        <v>135</v>
      </c>
      <c r="D24" s="52" t="s">
        <v>78</v>
      </c>
      <c r="E24" s="52" t="s">
        <v>77</v>
      </c>
      <c r="F24" s="52">
        <v>1</v>
      </c>
      <c r="G24" s="53" t="s">
        <v>90</v>
      </c>
      <c r="H24" s="54">
        <v>4</v>
      </c>
      <c r="I24" s="55"/>
      <c r="J24" s="56"/>
      <c r="K24" s="57"/>
      <c r="L24" s="56"/>
      <c r="M24" s="58">
        <v>4</v>
      </c>
      <c r="N24" s="59"/>
      <c r="O24" s="60"/>
      <c r="P24" s="61" t="s">
        <v>136</v>
      </c>
      <c r="Q24" s="67" t="s">
        <v>137</v>
      </c>
      <c r="R24" s="52" t="s">
        <v>138</v>
      </c>
      <c r="S24" s="63"/>
      <c r="T24" s="52"/>
      <c r="U24" s="63"/>
      <c r="V24" s="82">
        <v>9.9999999999999995E-8</v>
      </c>
      <c r="W24" s="64"/>
      <c r="X24" s="67">
        <v>2147483647</v>
      </c>
      <c r="Y24" s="64"/>
      <c r="Z24" s="64"/>
      <c r="AA24" s="64"/>
      <c r="AB24" s="64"/>
      <c r="AC24" s="64" t="s">
        <v>83</v>
      </c>
      <c r="AD24" s="66" t="s">
        <v>84</v>
      </c>
      <c r="AE24" s="83" t="s">
        <v>139</v>
      </c>
    </row>
    <row r="25" spans="1:31" ht="63.75" x14ac:dyDescent="0.25">
      <c r="A25" s="50" t="s">
        <v>107</v>
      </c>
      <c r="B25" s="51" t="s">
        <v>108</v>
      </c>
      <c r="C25" s="81" t="s">
        <v>140</v>
      </c>
      <c r="D25" s="52" t="s">
        <v>78</v>
      </c>
      <c r="E25" s="52" t="s">
        <v>77</v>
      </c>
      <c r="F25" s="52">
        <v>1</v>
      </c>
      <c r="G25" s="53" t="s">
        <v>90</v>
      </c>
      <c r="H25" s="54">
        <v>4</v>
      </c>
      <c r="I25" s="55"/>
      <c r="J25" s="56"/>
      <c r="K25" s="57"/>
      <c r="L25" s="56"/>
      <c r="M25" s="58">
        <v>4</v>
      </c>
      <c r="N25" s="59"/>
      <c r="O25" s="60"/>
      <c r="P25" s="61" t="s">
        <v>141</v>
      </c>
      <c r="Q25" s="67" t="s">
        <v>142</v>
      </c>
      <c r="R25" s="52" t="s">
        <v>138</v>
      </c>
      <c r="S25" s="63"/>
      <c r="T25" s="52"/>
      <c r="U25" s="63"/>
      <c r="V25" s="82">
        <v>9.9999999999999995E-8</v>
      </c>
      <c r="W25" s="64"/>
      <c r="X25" s="67">
        <v>2147483647</v>
      </c>
      <c r="Y25" s="64"/>
      <c r="Z25" s="64"/>
      <c r="AA25" s="64"/>
      <c r="AB25" s="64"/>
      <c r="AC25" s="64" t="s">
        <v>83</v>
      </c>
      <c r="AD25" s="66" t="s">
        <v>84</v>
      </c>
      <c r="AE25" s="83" t="s">
        <v>143</v>
      </c>
    </row>
    <row r="26" spans="1:31" ht="51" x14ac:dyDescent="0.25">
      <c r="A26" s="50" t="s">
        <v>107</v>
      </c>
      <c r="B26" s="51" t="s">
        <v>108</v>
      </c>
      <c r="C26" s="81" t="s">
        <v>144</v>
      </c>
      <c r="D26" s="52" t="s">
        <v>78</v>
      </c>
      <c r="E26" s="52" t="s">
        <v>77</v>
      </c>
      <c r="F26" s="52">
        <v>1</v>
      </c>
      <c r="G26" s="53" t="s">
        <v>90</v>
      </c>
      <c r="H26" s="54">
        <v>4</v>
      </c>
      <c r="I26" s="55"/>
      <c r="J26" s="56"/>
      <c r="K26" s="57"/>
      <c r="L26" s="56"/>
      <c r="M26" s="58">
        <v>4</v>
      </c>
      <c r="N26" s="59"/>
      <c r="O26" s="60"/>
      <c r="P26" s="61" t="s">
        <v>145</v>
      </c>
      <c r="Q26" s="67" t="s">
        <v>146</v>
      </c>
      <c r="R26" s="52" t="s">
        <v>138</v>
      </c>
      <c r="S26" s="63"/>
      <c r="T26" s="52"/>
      <c r="U26" s="63"/>
      <c r="V26" s="82">
        <v>9.9999999999999995E-8</v>
      </c>
      <c r="W26" s="64"/>
      <c r="X26" s="67">
        <v>2147483647</v>
      </c>
      <c r="Y26" s="64"/>
      <c r="Z26" s="64"/>
      <c r="AA26" s="64"/>
      <c r="AB26" s="64"/>
      <c r="AC26" s="64" t="s">
        <v>83</v>
      </c>
      <c r="AD26" s="66" t="s">
        <v>84</v>
      </c>
      <c r="AE26" s="83" t="s">
        <v>147</v>
      </c>
    </row>
    <row r="27" spans="1:31" ht="25.5" x14ac:dyDescent="0.25">
      <c r="A27" s="50" t="s">
        <v>107</v>
      </c>
      <c r="B27" s="51" t="s">
        <v>108</v>
      </c>
      <c r="C27" s="81" t="s">
        <v>148</v>
      </c>
      <c r="D27" s="52" t="s">
        <v>78</v>
      </c>
      <c r="E27" s="52" t="s">
        <v>77</v>
      </c>
      <c r="F27" s="52">
        <v>1</v>
      </c>
      <c r="G27" s="53" t="s">
        <v>104</v>
      </c>
      <c r="H27" s="54">
        <v>1</v>
      </c>
      <c r="I27" s="55"/>
      <c r="J27" s="56"/>
      <c r="K27" s="57"/>
      <c r="L27" s="56"/>
      <c r="M27" s="58">
        <v>1</v>
      </c>
      <c r="N27" s="59"/>
      <c r="O27" s="60"/>
      <c r="P27" s="61" t="s">
        <v>149</v>
      </c>
      <c r="Q27" s="67" t="s">
        <v>131</v>
      </c>
      <c r="R27" s="52"/>
      <c r="S27" s="63"/>
      <c r="T27" s="52"/>
      <c r="U27" s="63"/>
      <c r="V27" s="82"/>
      <c r="W27" s="64"/>
      <c r="X27" s="67">
        <v>127</v>
      </c>
      <c r="Y27" s="66" t="s">
        <v>150</v>
      </c>
      <c r="Z27" s="64"/>
      <c r="AA27" s="67" t="s">
        <v>151</v>
      </c>
      <c r="AB27" s="64"/>
      <c r="AC27" s="64" t="s">
        <v>83</v>
      </c>
      <c r="AD27" s="64" t="s">
        <v>113</v>
      </c>
      <c r="AE27" s="83" t="s">
        <v>152</v>
      </c>
    </row>
    <row r="28" spans="1:31" ht="25.5" x14ac:dyDescent="0.25">
      <c r="A28" s="85" t="s">
        <v>153</v>
      </c>
      <c r="B28" s="86" t="s">
        <v>154</v>
      </c>
      <c r="C28" s="81" t="s">
        <v>155</v>
      </c>
      <c r="D28" s="52" t="s">
        <v>46</v>
      </c>
      <c r="E28" s="52" t="s">
        <v>77</v>
      </c>
      <c r="F28" s="52">
        <v>1</v>
      </c>
      <c r="G28" s="53" t="s">
        <v>156</v>
      </c>
      <c r="H28" s="54"/>
      <c r="I28" s="55"/>
      <c r="J28" s="56"/>
      <c r="K28" s="57"/>
      <c r="L28" s="56"/>
      <c r="M28" s="58"/>
      <c r="N28" s="59"/>
      <c r="O28" s="60">
        <v>2</v>
      </c>
      <c r="P28" s="87" t="s">
        <v>157</v>
      </c>
      <c r="Q28" s="62"/>
      <c r="R28" s="52">
        <v>1</v>
      </c>
      <c r="S28" s="63"/>
      <c r="T28" s="52"/>
      <c r="U28" s="63"/>
      <c r="V28" s="66"/>
      <c r="W28" s="66"/>
      <c r="X28" s="80">
        <v>32767</v>
      </c>
      <c r="Y28" s="66"/>
      <c r="Z28" s="66"/>
      <c r="AA28" s="66"/>
      <c r="AB28" s="66"/>
      <c r="AC28" s="64" t="s">
        <v>83</v>
      </c>
      <c r="AD28" s="66"/>
      <c r="AE28" s="212" t="s">
        <v>733</v>
      </c>
    </row>
    <row r="29" spans="1:31" ht="51" x14ac:dyDescent="0.25">
      <c r="A29" s="50" t="s">
        <v>153</v>
      </c>
      <c r="B29" s="51" t="s">
        <v>154</v>
      </c>
      <c r="C29" s="81" t="s">
        <v>158</v>
      </c>
      <c r="D29" s="52" t="s">
        <v>78</v>
      </c>
      <c r="E29" s="52" t="s">
        <v>77</v>
      </c>
      <c r="F29" s="52">
        <v>1</v>
      </c>
      <c r="G29" s="53" t="s">
        <v>104</v>
      </c>
      <c r="H29" s="89"/>
      <c r="I29" s="90"/>
      <c r="J29" s="91"/>
      <c r="K29" s="57">
        <v>1</v>
      </c>
      <c r="L29" s="56">
        <v>1</v>
      </c>
      <c r="M29" s="58"/>
      <c r="N29" s="59"/>
      <c r="O29" s="60">
        <v>1</v>
      </c>
      <c r="P29" s="61" t="s">
        <v>159</v>
      </c>
      <c r="Q29" s="67" t="s">
        <v>131</v>
      </c>
      <c r="R29" s="52"/>
      <c r="S29" s="63"/>
      <c r="T29" s="52"/>
      <c r="U29" s="63"/>
      <c r="V29" s="64"/>
      <c r="W29" s="64"/>
      <c r="X29" s="80">
        <v>127</v>
      </c>
      <c r="Y29" s="67" t="s">
        <v>160</v>
      </c>
      <c r="Z29" s="64"/>
      <c r="AA29" s="67" t="s">
        <v>161</v>
      </c>
      <c r="AB29" s="67"/>
      <c r="AC29" s="64" t="s">
        <v>83</v>
      </c>
      <c r="AD29" s="66" t="s">
        <v>84</v>
      </c>
      <c r="AE29" s="67" t="s">
        <v>162</v>
      </c>
    </row>
    <row r="30" spans="1:31" ht="38.25" x14ac:dyDescent="0.25">
      <c r="A30" s="50" t="s">
        <v>153</v>
      </c>
      <c r="B30" s="51" t="s">
        <v>154</v>
      </c>
      <c r="C30" s="81" t="s">
        <v>163</v>
      </c>
      <c r="D30" s="52" t="s">
        <v>78</v>
      </c>
      <c r="E30" s="52" t="s">
        <v>77</v>
      </c>
      <c r="F30" s="52">
        <v>1</v>
      </c>
      <c r="G30" s="53" t="s">
        <v>156</v>
      </c>
      <c r="H30" s="54"/>
      <c r="I30" s="55"/>
      <c r="J30" s="56"/>
      <c r="K30" s="57">
        <v>2</v>
      </c>
      <c r="L30" s="91"/>
      <c r="M30" s="58"/>
      <c r="N30" s="59"/>
      <c r="O30" s="60">
        <v>2</v>
      </c>
      <c r="P30" s="61" t="s">
        <v>164</v>
      </c>
      <c r="Q30" s="62"/>
      <c r="R30" s="52">
        <v>1</v>
      </c>
      <c r="S30" s="63"/>
      <c r="T30" s="52"/>
      <c r="U30" s="63"/>
      <c r="V30" s="64">
        <v>0.01</v>
      </c>
      <c r="W30" s="66"/>
      <c r="X30" s="80">
        <v>32767</v>
      </c>
      <c r="Y30" s="66"/>
      <c r="Z30" s="66"/>
      <c r="AA30" s="66"/>
      <c r="AB30" s="66"/>
      <c r="AC30" s="64" t="s">
        <v>83</v>
      </c>
      <c r="AD30" s="66"/>
      <c r="AE30" s="67" t="s">
        <v>165</v>
      </c>
    </row>
    <row r="31" spans="1:31" ht="76.5" x14ac:dyDescent="0.25">
      <c r="A31" s="50" t="s">
        <v>153</v>
      </c>
      <c r="B31" s="51" t="s">
        <v>154</v>
      </c>
      <c r="C31" s="81" t="s">
        <v>166</v>
      </c>
      <c r="D31" s="52" t="s">
        <v>78</v>
      </c>
      <c r="E31" s="52" t="s">
        <v>77</v>
      </c>
      <c r="F31" s="52">
        <v>1</v>
      </c>
      <c r="G31" s="53" t="s">
        <v>104</v>
      </c>
      <c r="H31" s="89"/>
      <c r="I31" s="90"/>
      <c r="J31" s="91"/>
      <c r="K31" s="57">
        <v>1</v>
      </c>
      <c r="L31" s="56">
        <v>1</v>
      </c>
      <c r="M31" s="58"/>
      <c r="N31" s="59"/>
      <c r="O31" s="60">
        <v>1</v>
      </c>
      <c r="P31" s="87" t="s">
        <v>167</v>
      </c>
      <c r="Q31" s="62"/>
      <c r="R31" s="52">
        <v>1</v>
      </c>
      <c r="S31" s="63"/>
      <c r="T31" s="52"/>
      <c r="U31" s="63"/>
      <c r="V31" s="66"/>
      <c r="W31" s="66"/>
      <c r="X31" s="80">
        <v>127</v>
      </c>
      <c r="Y31" s="66"/>
      <c r="Z31" s="66"/>
      <c r="AA31" s="66"/>
      <c r="AB31" s="66"/>
      <c r="AC31" s="64" t="s">
        <v>83</v>
      </c>
      <c r="AD31" s="66"/>
      <c r="AE31" s="67" t="s">
        <v>168</v>
      </c>
    </row>
    <row r="32" spans="1:31" s="92" customFormat="1" ht="25.5" x14ac:dyDescent="0.25">
      <c r="A32" s="50" t="s">
        <v>153</v>
      </c>
      <c r="B32" s="51" t="s">
        <v>154</v>
      </c>
      <c r="C32" s="81" t="s">
        <v>169</v>
      </c>
      <c r="D32" s="52" t="s">
        <v>78</v>
      </c>
      <c r="E32" s="52" t="s">
        <v>77</v>
      </c>
      <c r="F32" s="52">
        <v>1</v>
      </c>
      <c r="G32" s="53" t="s">
        <v>104</v>
      </c>
      <c r="H32" s="89"/>
      <c r="I32" s="90"/>
      <c r="J32" s="91"/>
      <c r="K32" s="57">
        <v>1</v>
      </c>
      <c r="L32" s="56">
        <v>1</v>
      </c>
      <c r="M32" s="58"/>
      <c r="N32" s="59"/>
      <c r="O32" s="60">
        <v>1</v>
      </c>
      <c r="P32" s="87" t="s">
        <v>170</v>
      </c>
      <c r="Q32" s="67" t="s">
        <v>131</v>
      </c>
      <c r="R32" s="52"/>
      <c r="S32" s="63"/>
      <c r="T32" s="52"/>
      <c r="U32" s="63"/>
      <c r="V32" s="64"/>
      <c r="W32" s="64"/>
      <c r="X32" s="67">
        <v>127</v>
      </c>
      <c r="Y32" s="66" t="s">
        <v>171</v>
      </c>
      <c r="Z32" s="64"/>
      <c r="AA32" s="66" t="s">
        <v>172</v>
      </c>
      <c r="AB32" s="66"/>
      <c r="AC32" s="64" t="s">
        <v>83</v>
      </c>
      <c r="AD32" s="66" t="s">
        <v>84</v>
      </c>
      <c r="AE32" s="83" t="s">
        <v>173</v>
      </c>
    </row>
    <row r="33" spans="1:31" ht="76.5" x14ac:dyDescent="0.25">
      <c r="A33" s="50" t="s">
        <v>174</v>
      </c>
      <c r="B33" s="51" t="s">
        <v>175</v>
      </c>
      <c r="C33" s="81" t="s">
        <v>176</v>
      </c>
      <c r="D33" s="52" t="s">
        <v>78</v>
      </c>
      <c r="E33" s="52" t="s">
        <v>77</v>
      </c>
      <c r="F33" s="52">
        <v>1</v>
      </c>
      <c r="G33" s="53" t="s">
        <v>90</v>
      </c>
      <c r="H33" s="54"/>
      <c r="I33" s="55"/>
      <c r="J33" s="56"/>
      <c r="K33" s="57">
        <v>4</v>
      </c>
      <c r="L33" s="56">
        <v>4</v>
      </c>
      <c r="M33" s="58"/>
      <c r="N33" s="59"/>
      <c r="O33" s="60">
        <v>4</v>
      </c>
      <c r="P33" s="61" t="s">
        <v>177</v>
      </c>
      <c r="Q33" s="62" t="s">
        <v>178</v>
      </c>
      <c r="R33" s="52" t="s">
        <v>111</v>
      </c>
      <c r="S33" s="63"/>
      <c r="T33" s="52"/>
      <c r="U33" s="63"/>
      <c r="V33" s="82">
        <v>1E-4</v>
      </c>
      <c r="W33" s="82">
        <v>1300000</v>
      </c>
      <c r="X33" s="67">
        <v>2147483647</v>
      </c>
      <c r="Y33" s="66"/>
      <c r="Z33" s="66"/>
      <c r="AA33" s="66"/>
      <c r="AB33" s="66"/>
      <c r="AC33" s="64" t="s">
        <v>83</v>
      </c>
      <c r="AD33" s="66"/>
      <c r="AE33" s="67" t="s">
        <v>179</v>
      </c>
    </row>
    <row r="34" spans="1:31" ht="38.25" x14ac:dyDescent="0.25">
      <c r="A34" s="85" t="s">
        <v>180</v>
      </c>
      <c r="B34" s="86" t="s">
        <v>181</v>
      </c>
      <c r="C34" s="81" t="s">
        <v>182</v>
      </c>
      <c r="D34" s="52" t="s">
        <v>78</v>
      </c>
      <c r="E34" s="52" t="s">
        <v>77</v>
      </c>
      <c r="F34" s="52">
        <v>1</v>
      </c>
      <c r="G34" s="53" t="s">
        <v>156</v>
      </c>
      <c r="H34" s="54"/>
      <c r="I34" s="55"/>
      <c r="J34" s="56"/>
      <c r="K34" s="57">
        <v>2</v>
      </c>
      <c r="L34" s="56">
        <v>2</v>
      </c>
      <c r="M34" s="58"/>
      <c r="N34" s="59"/>
      <c r="O34" s="60">
        <v>2</v>
      </c>
      <c r="P34" s="87" t="s">
        <v>183</v>
      </c>
      <c r="Q34" s="62"/>
      <c r="R34" s="52" t="s">
        <v>184</v>
      </c>
      <c r="S34" s="63"/>
      <c r="T34" s="52"/>
      <c r="U34" s="63"/>
      <c r="V34" s="64"/>
      <c r="W34" s="66"/>
      <c r="X34" s="80"/>
      <c r="Y34" s="66"/>
      <c r="Z34" s="66"/>
      <c r="AA34" s="66"/>
      <c r="AB34" s="66"/>
      <c r="AC34" s="64" t="s">
        <v>83</v>
      </c>
      <c r="AD34" s="66"/>
      <c r="AE34" s="66" t="s">
        <v>185</v>
      </c>
    </row>
    <row r="35" spans="1:31" x14ac:dyDescent="0.25">
      <c r="A35" s="50" t="s">
        <v>180</v>
      </c>
      <c r="B35" s="51" t="s">
        <v>181</v>
      </c>
      <c r="C35" s="81" t="s">
        <v>186</v>
      </c>
      <c r="D35" s="52" t="s">
        <v>78</v>
      </c>
      <c r="E35" s="52" t="s">
        <v>77</v>
      </c>
      <c r="F35" s="52">
        <v>1</v>
      </c>
      <c r="G35" s="53" t="s">
        <v>156</v>
      </c>
      <c r="H35" s="54"/>
      <c r="I35" s="55"/>
      <c r="J35" s="56"/>
      <c r="K35" s="57">
        <v>2</v>
      </c>
      <c r="L35" s="56">
        <v>2</v>
      </c>
      <c r="M35" s="58"/>
      <c r="N35" s="59"/>
      <c r="O35" s="60">
        <v>2</v>
      </c>
      <c r="P35" s="61" t="s">
        <v>187</v>
      </c>
      <c r="Q35" s="63"/>
      <c r="R35" s="52" t="s">
        <v>184</v>
      </c>
      <c r="S35" s="63"/>
      <c r="T35" s="52"/>
      <c r="U35" s="63"/>
      <c r="V35" s="64">
        <v>0.01</v>
      </c>
      <c r="W35" s="64"/>
      <c r="X35" s="65">
        <v>32767</v>
      </c>
      <c r="Y35" s="64"/>
      <c r="Z35" s="64"/>
      <c r="AA35" s="64"/>
      <c r="AB35" s="66"/>
      <c r="AC35" s="64" t="s">
        <v>83</v>
      </c>
      <c r="AD35" s="66" t="s">
        <v>84</v>
      </c>
      <c r="AE35" s="67" t="s">
        <v>188</v>
      </c>
    </row>
    <row r="36" spans="1:31" ht="51" x14ac:dyDescent="0.25">
      <c r="A36" s="50" t="s">
        <v>189</v>
      </c>
      <c r="B36" s="51" t="s">
        <v>190</v>
      </c>
      <c r="C36" s="51" t="s">
        <v>191</v>
      </c>
      <c r="D36" s="52" t="s">
        <v>78</v>
      </c>
      <c r="E36" s="52" t="s">
        <v>77</v>
      </c>
      <c r="F36" s="52">
        <v>1</v>
      </c>
      <c r="G36" s="53" t="s">
        <v>156</v>
      </c>
      <c r="H36" s="54">
        <v>2</v>
      </c>
      <c r="I36" s="55"/>
      <c r="J36" s="56"/>
      <c r="K36" s="57">
        <v>2</v>
      </c>
      <c r="L36" s="56">
        <v>2</v>
      </c>
      <c r="M36" s="58">
        <v>2</v>
      </c>
      <c r="N36" s="59"/>
      <c r="O36" s="60">
        <v>2</v>
      </c>
      <c r="P36" s="76" t="s">
        <v>192</v>
      </c>
      <c r="Q36" s="62"/>
      <c r="R36" s="52" t="s">
        <v>193</v>
      </c>
      <c r="S36" s="63"/>
      <c r="T36" s="52"/>
      <c r="U36" s="63"/>
      <c r="V36" s="64">
        <v>0.01</v>
      </c>
      <c r="W36" s="64"/>
      <c r="X36" s="65">
        <v>32767</v>
      </c>
      <c r="Y36" s="64"/>
      <c r="Z36" s="64"/>
      <c r="AA36" s="64"/>
      <c r="AB36" s="64"/>
      <c r="AC36" s="64" t="s">
        <v>83</v>
      </c>
      <c r="AD36" s="64" t="s">
        <v>194</v>
      </c>
      <c r="AE36" s="67" t="s">
        <v>195</v>
      </c>
    </row>
    <row r="37" spans="1:31" x14ac:dyDescent="0.25">
      <c r="A37" s="50" t="s">
        <v>189</v>
      </c>
      <c r="B37" s="51" t="s">
        <v>190</v>
      </c>
      <c r="C37" s="51" t="s">
        <v>196</v>
      </c>
      <c r="D37" s="52" t="s">
        <v>78</v>
      </c>
      <c r="E37" s="52" t="s">
        <v>77</v>
      </c>
      <c r="F37" s="52">
        <v>1</v>
      </c>
      <c r="G37" s="53" t="s">
        <v>156</v>
      </c>
      <c r="H37" s="54">
        <v>2</v>
      </c>
      <c r="I37" s="55"/>
      <c r="J37" s="56"/>
      <c r="K37" s="57">
        <v>2</v>
      </c>
      <c r="L37" s="56">
        <v>2</v>
      </c>
      <c r="M37" s="58">
        <v>2</v>
      </c>
      <c r="N37" s="59"/>
      <c r="O37" s="60">
        <v>2</v>
      </c>
      <c r="P37" s="76" t="s">
        <v>197</v>
      </c>
      <c r="Q37" s="62"/>
      <c r="R37" s="52" t="s">
        <v>111</v>
      </c>
      <c r="S37" s="63"/>
      <c r="T37" s="52"/>
      <c r="U37" s="63"/>
      <c r="V37" s="64">
        <v>100</v>
      </c>
      <c r="W37" s="64"/>
      <c r="X37" s="65">
        <v>32767</v>
      </c>
      <c r="Y37" s="64"/>
      <c r="Z37" s="64"/>
      <c r="AA37" s="64"/>
      <c r="AB37" s="64"/>
      <c r="AC37" s="64" t="s">
        <v>83</v>
      </c>
      <c r="AD37" s="64" t="s">
        <v>194</v>
      </c>
      <c r="AE37" s="67" t="s">
        <v>198</v>
      </c>
    </row>
    <row r="38" spans="1:31" ht="51" x14ac:dyDescent="0.25">
      <c r="A38" s="50" t="s">
        <v>189</v>
      </c>
      <c r="B38" s="51" t="s">
        <v>190</v>
      </c>
      <c r="C38" s="51" t="s">
        <v>199</v>
      </c>
      <c r="D38" s="52" t="s">
        <v>78</v>
      </c>
      <c r="E38" s="52" t="s">
        <v>77</v>
      </c>
      <c r="F38" s="52">
        <v>1</v>
      </c>
      <c r="G38" s="53" t="s">
        <v>104</v>
      </c>
      <c r="H38" s="54">
        <v>1</v>
      </c>
      <c r="I38" s="55"/>
      <c r="J38" s="56"/>
      <c r="K38" s="57">
        <v>1</v>
      </c>
      <c r="L38" s="56"/>
      <c r="M38" s="58">
        <v>1</v>
      </c>
      <c r="N38" s="59"/>
      <c r="O38" s="60">
        <v>1</v>
      </c>
      <c r="P38" s="76" t="s">
        <v>200</v>
      </c>
      <c r="Q38" s="62" t="s">
        <v>131</v>
      </c>
      <c r="R38" s="52"/>
      <c r="S38" s="63"/>
      <c r="T38" s="52"/>
      <c r="U38" s="63"/>
      <c r="V38" s="64"/>
      <c r="W38" s="64"/>
      <c r="X38" s="67">
        <v>127</v>
      </c>
      <c r="Y38" s="64" t="s">
        <v>201</v>
      </c>
      <c r="Z38" s="64"/>
      <c r="AA38" s="93" t="s">
        <v>202</v>
      </c>
      <c r="AB38" s="93"/>
      <c r="AC38" s="64" t="s">
        <v>83</v>
      </c>
      <c r="AD38" s="64" t="s">
        <v>203</v>
      </c>
      <c r="AE38" s="66" t="s">
        <v>204</v>
      </c>
    </row>
    <row r="39" spans="1:31" ht="25.5" x14ac:dyDescent="0.25">
      <c r="A39" s="50" t="s">
        <v>189</v>
      </c>
      <c r="B39" s="51" t="s">
        <v>190</v>
      </c>
      <c r="C39" s="81" t="s">
        <v>205</v>
      </c>
      <c r="D39" s="52" t="s">
        <v>78</v>
      </c>
      <c r="E39" s="52" t="s">
        <v>77</v>
      </c>
      <c r="F39" s="52">
        <v>1</v>
      </c>
      <c r="G39" s="53" t="s">
        <v>104</v>
      </c>
      <c r="H39" s="54">
        <v>1</v>
      </c>
      <c r="I39" s="55"/>
      <c r="J39" s="56"/>
      <c r="K39" s="57">
        <v>1</v>
      </c>
      <c r="L39" s="56"/>
      <c r="M39" s="58">
        <v>1</v>
      </c>
      <c r="N39" s="59"/>
      <c r="O39" s="60">
        <v>1</v>
      </c>
      <c r="P39" s="76" t="s">
        <v>206</v>
      </c>
      <c r="Q39" s="62" t="s">
        <v>131</v>
      </c>
      <c r="R39" s="52"/>
      <c r="S39" s="63"/>
      <c r="T39" s="52"/>
      <c r="U39" s="63"/>
      <c r="V39" s="64"/>
      <c r="W39" s="66"/>
      <c r="X39" s="65">
        <v>127</v>
      </c>
      <c r="Y39" s="66" t="s">
        <v>207</v>
      </c>
      <c r="Z39" s="64"/>
      <c r="AA39" s="67" t="s">
        <v>208</v>
      </c>
      <c r="AB39" s="67"/>
      <c r="AC39" s="64" t="s">
        <v>83</v>
      </c>
      <c r="AD39" s="67" t="s">
        <v>209</v>
      </c>
      <c r="AE39" s="93" t="s">
        <v>210</v>
      </c>
    </row>
    <row r="40" spans="1:31" x14ac:dyDescent="0.25">
      <c r="A40" s="50" t="s">
        <v>189</v>
      </c>
      <c r="B40" s="51" t="s">
        <v>190</v>
      </c>
      <c r="C40" s="51" t="s">
        <v>211</v>
      </c>
      <c r="D40" s="52" t="s">
        <v>78</v>
      </c>
      <c r="E40" s="52" t="s">
        <v>77</v>
      </c>
      <c r="F40" s="52">
        <v>1</v>
      </c>
      <c r="G40" s="53" t="s">
        <v>156</v>
      </c>
      <c r="H40" s="54">
        <v>2</v>
      </c>
      <c r="I40" s="55"/>
      <c r="J40" s="56"/>
      <c r="K40" s="57"/>
      <c r="L40" s="56"/>
      <c r="M40" s="58">
        <v>2</v>
      </c>
      <c r="N40" s="59"/>
      <c r="O40" s="60"/>
      <c r="P40" s="76" t="s">
        <v>212</v>
      </c>
      <c r="Q40" s="62"/>
      <c r="R40" s="52" t="s">
        <v>111</v>
      </c>
      <c r="S40" s="63"/>
      <c r="T40" s="52"/>
      <c r="U40" s="63"/>
      <c r="V40" s="64">
        <v>100</v>
      </c>
      <c r="W40" s="64"/>
      <c r="X40" s="65">
        <v>32767</v>
      </c>
      <c r="Y40" s="64"/>
      <c r="Z40" s="64"/>
      <c r="AA40" s="64"/>
      <c r="AB40" s="64"/>
      <c r="AC40" s="64" t="s">
        <v>83</v>
      </c>
      <c r="AD40" s="64" t="s">
        <v>203</v>
      </c>
      <c r="AE40" s="67" t="s">
        <v>213</v>
      </c>
    </row>
    <row r="41" spans="1:31" x14ac:dyDescent="0.25">
      <c r="A41" s="50" t="s">
        <v>189</v>
      </c>
      <c r="B41" s="51" t="s">
        <v>190</v>
      </c>
      <c r="C41" s="51" t="s">
        <v>214</v>
      </c>
      <c r="D41" s="52" t="s">
        <v>78</v>
      </c>
      <c r="E41" s="52" t="s">
        <v>77</v>
      </c>
      <c r="F41" s="52">
        <v>1</v>
      </c>
      <c r="G41" s="53" t="s">
        <v>156</v>
      </c>
      <c r="H41" s="54">
        <v>2</v>
      </c>
      <c r="I41" s="55"/>
      <c r="J41" s="56"/>
      <c r="K41" s="57"/>
      <c r="L41" s="56"/>
      <c r="M41" s="58">
        <v>2</v>
      </c>
      <c r="N41" s="59"/>
      <c r="O41" s="60"/>
      <c r="P41" s="76" t="s">
        <v>215</v>
      </c>
      <c r="Q41" s="62" t="s">
        <v>216</v>
      </c>
      <c r="R41" s="52">
        <v>1</v>
      </c>
      <c r="S41" s="63"/>
      <c r="T41" s="52"/>
      <c r="U41" s="63"/>
      <c r="V41" s="64">
        <v>1E-4</v>
      </c>
      <c r="W41" s="64"/>
      <c r="X41" s="67">
        <v>32767</v>
      </c>
      <c r="Y41" s="64"/>
      <c r="Z41" s="64"/>
      <c r="AA41" s="64"/>
      <c r="AB41" s="64"/>
      <c r="AC41" s="64" t="s">
        <v>83</v>
      </c>
      <c r="AD41" s="64" t="s">
        <v>203</v>
      </c>
      <c r="AE41" s="66" t="s">
        <v>217</v>
      </c>
    </row>
    <row r="42" spans="1:31" x14ac:dyDescent="0.25">
      <c r="A42" s="50" t="s">
        <v>189</v>
      </c>
      <c r="B42" s="51" t="s">
        <v>190</v>
      </c>
      <c r="C42" s="51" t="s">
        <v>218</v>
      </c>
      <c r="D42" s="52" t="s">
        <v>78</v>
      </c>
      <c r="E42" s="52" t="s">
        <v>77</v>
      </c>
      <c r="F42" s="52">
        <v>1</v>
      </c>
      <c r="G42" s="53" t="s">
        <v>156</v>
      </c>
      <c r="H42" s="54">
        <v>2</v>
      </c>
      <c r="I42" s="55"/>
      <c r="J42" s="56"/>
      <c r="K42" s="57"/>
      <c r="L42" s="56"/>
      <c r="M42" s="58">
        <v>2</v>
      </c>
      <c r="N42" s="59"/>
      <c r="O42" s="60"/>
      <c r="P42" s="76" t="s">
        <v>219</v>
      </c>
      <c r="Q42" s="62" t="s">
        <v>216</v>
      </c>
      <c r="R42" s="52">
        <v>1</v>
      </c>
      <c r="S42" s="63"/>
      <c r="T42" s="52"/>
      <c r="U42" s="63"/>
      <c r="V42" s="64">
        <v>1E-4</v>
      </c>
      <c r="W42" s="64"/>
      <c r="X42" s="67">
        <v>32767</v>
      </c>
      <c r="Y42" s="64"/>
      <c r="Z42" s="64"/>
      <c r="AA42" s="64"/>
      <c r="AB42" s="64"/>
      <c r="AC42" s="64" t="s">
        <v>83</v>
      </c>
      <c r="AD42" s="64" t="s">
        <v>203</v>
      </c>
      <c r="AE42" s="66" t="s">
        <v>220</v>
      </c>
    </row>
    <row r="43" spans="1:31" x14ac:dyDescent="0.25">
      <c r="A43" s="50" t="s">
        <v>189</v>
      </c>
      <c r="B43" s="51" t="s">
        <v>190</v>
      </c>
      <c r="C43" s="51" t="s">
        <v>221</v>
      </c>
      <c r="D43" s="52" t="s">
        <v>78</v>
      </c>
      <c r="E43" s="52" t="s">
        <v>77</v>
      </c>
      <c r="F43" s="52">
        <v>1</v>
      </c>
      <c r="G43" s="53" t="s">
        <v>156</v>
      </c>
      <c r="H43" s="54">
        <v>2</v>
      </c>
      <c r="I43" s="55"/>
      <c r="J43" s="56"/>
      <c r="K43" s="57"/>
      <c r="L43" s="56"/>
      <c r="M43" s="58">
        <v>2</v>
      </c>
      <c r="N43" s="59"/>
      <c r="O43" s="60"/>
      <c r="P43" s="76" t="s">
        <v>222</v>
      </c>
      <c r="Q43" s="62" t="s">
        <v>216</v>
      </c>
      <c r="R43" s="52">
        <v>1</v>
      </c>
      <c r="S43" s="63"/>
      <c r="T43" s="52"/>
      <c r="U43" s="63"/>
      <c r="V43" s="64">
        <v>1E-4</v>
      </c>
      <c r="W43" s="64"/>
      <c r="X43" s="67">
        <v>32767</v>
      </c>
      <c r="Y43" s="64"/>
      <c r="Z43" s="64"/>
      <c r="AA43" s="64"/>
      <c r="AB43" s="64"/>
      <c r="AC43" s="64" t="s">
        <v>83</v>
      </c>
      <c r="AD43" s="64" t="s">
        <v>203</v>
      </c>
      <c r="AE43" s="66" t="s">
        <v>223</v>
      </c>
    </row>
    <row r="44" spans="1:31" ht="42.95" customHeight="1" x14ac:dyDescent="0.25">
      <c r="A44" s="50" t="s">
        <v>224</v>
      </c>
      <c r="B44" s="51" t="s">
        <v>225</v>
      </c>
      <c r="C44" s="81" t="s">
        <v>226</v>
      </c>
      <c r="D44" s="52" t="s">
        <v>78</v>
      </c>
      <c r="E44" s="52" t="s">
        <v>77</v>
      </c>
      <c r="F44" s="52">
        <v>1</v>
      </c>
      <c r="G44" s="53" t="s">
        <v>104</v>
      </c>
      <c r="H44" s="54"/>
      <c r="I44" s="55" t="s">
        <v>227</v>
      </c>
      <c r="J44" s="56" t="s">
        <v>227</v>
      </c>
      <c r="K44" s="57">
        <v>1</v>
      </c>
      <c r="L44" s="56">
        <v>1</v>
      </c>
      <c r="M44" s="58"/>
      <c r="N44" s="59"/>
      <c r="O44" s="60">
        <v>1</v>
      </c>
      <c r="P44" s="76" t="s">
        <v>228</v>
      </c>
      <c r="Q44" s="62" t="s">
        <v>131</v>
      </c>
      <c r="R44" s="52"/>
      <c r="S44" s="63"/>
      <c r="T44" s="52"/>
      <c r="U44" s="63"/>
      <c r="V44" s="64"/>
      <c r="W44" s="66"/>
      <c r="X44" s="65">
        <v>127</v>
      </c>
      <c r="Y44" s="94"/>
      <c r="Z44" s="66" t="s">
        <v>229</v>
      </c>
      <c r="AA44" s="67" t="s">
        <v>230</v>
      </c>
      <c r="AB44" s="67"/>
      <c r="AC44" s="64" t="s">
        <v>83</v>
      </c>
      <c r="AD44" s="67"/>
      <c r="AE44" s="93" t="s">
        <v>231</v>
      </c>
    </row>
    <row r="45" spans="1:31" x14ac:dyDescent="0.25">
      <c r="A45" s="50" t="s">
        <v>232</v>
      </c>
      <c r="B45" s="51" t="s">
        <v>233</v>
      </c>
      <c r="C45" s="51" t="s">
        <v>234</v>
      </c>
      <c r="D45" s="52" t="s">
        <v>78</v>
      </c>
      <c r="E45" s="52" t="s">
        <v>77</v>
      </c>
      <c r="F45" s="52">
        <v>1</v>
      </c>
      <c r="G45" s="53" t="s">
        <v>90</v>
      </c>
      <c r="H45" s="54"/>
      <c r="I45" s="55"/>
      <c r="J45" s="56"/>
      <c r="K45" s="57">
        <v>4</v>
      </c>
      <c r="L45" s="56">
        <v>4</v>
      </c>
      <c r="M45" s="58"/>
      <c r="N45" s="59"/>
      <c r="O45" s="60">
        <v>4</v>
      </c>
      <c r="P45" s="76" t="s">
        <v>235</v>
      </c>
      <c r="Q45" s="62"/>
      <c r="R45" s="52">
        <v>1</v>
      </c>
      <c r="S45" s="63"/>
      <c r="T45" s="52"/>
      <c r="U45" s="63"/>
      <c r="V45" s="209">
        <v>1E-4</v>
      </c>
      <c r="W45" s="64"/>
      <c r="X45" s="67">
        <v>2147483647</v>
      </c>
      <c r="Y45" s="64"/>
      <c r="Z45" s="64"/>
      <c r="AA45" s="64"/>
      <c r="AB45" s="64"/>
      <c r="AC45" s="64" t="s">
        <v>83</v>
      </c>
      <c r="AD45" s="64"/>
      <c r="AE45" s="88" t="s">
        <v>236</v>
      </c>
    </row>
    <row r="46" spans="1:31" x14ac:dyDescent="0.25">
      <c r="A46" s="50" t="s">
        <v>232</v>
      </c>
      <c r="B46" s="51" t="s">
        <v>233</v>
      </c>
      <c r="C46" s="51" t="s">
        <v>237</v>
      </c>
      <c r="D46" s="52" t="s">
        <v>45</v>
      </c>
      <c r="E46" s="52" t="s">
        <v>77</v>
      </c>
      <c r="F46" s="52">
        <v>1</v>
      </c>
      <c r="G46" s="53" t="s">
        <v>90</v>
      </c>
      <c r="H46" s="54"/>
      <c r="I46" s="55"/>
      <c r="J46" s="56"/>
      <c r="K46" s="57">
        <v>4</v>
      </c>
      <c r="L46" s="56"/>
      <c r="M46" s="58"/>
      <c r="N46" s="59"/>
      <c r="O46" s="60"/>
      <c r="P46" s="76" t="s">
        <v>238</v>
      </c>
      <c r="Q46" s="62"/>
      <c r="R46" s="52">
        <v>1</v>
      </c>
      <c r="S46" s="63"/>
      <c r="T46" s="52"/>
      <c r="U46" s="63"/>
      <c r="V46" s="209">
        <v>1E-4</v>
      </c>
      <c r="W46" s="64"/>
      <c r="X46" s="67">
        <v>2147483647</v>
      </c>
      <c r="Y46" s="64"/>
      <c r="Z46" s="64"/>
      <c r="AA46" s="64"/>
      <c r="AB46" s="64"/>
      <c r="AC46" s="64" t="s">
        <v>83</v>
      </c>
      <c r="AD46" s="64"/>
      <c r="AE46" s="88" t="s">
        <v>239</v>
      </c>
    </row>
    <row r="47" spans="1:31" ht="25.5" x14ac:dyDescent="0.25">
      <c r="A47" s="50" t="s">
        <v>232</v>
      </c>
      <c r="B47" s="51" t="s">
        <v>233</v>
      </c>
      <c r="C47" s="51" t="s">
        <v>240</v>
      </c>
      <c r="D47" s="52" t="s">
        <v>78</v>
      </c>
      <c r="E47" s="52" t="s">
        <v>77</v>
      </c>
      <c r="F47" s="52">
        <v>1</v>
      </c>
      <c r="G47" s="53" t="s">
        <v>90</v>
      </c>
      <c r="H47" s="54"/>
      <c r="I47" s="55"/>
      <c r="J47" s="56"/>
      <c r="K47" s="57">
        <v>4</v>
      </c>
      <c r="L47" s="56">
        <v>4</v>
      </c>
      <c r="M47" s="58"/>
      <c r="N47" s="59"/>
      <c r="O47" s="60">
        <v>4</v>
      </c>
      <c r="P47" s="76" t="s">
        <v>241</v>
      </c>
      <c r="Q47" s="62"/>
      <c r="R47" s="52" t="s">
        <v>242</v>
      </c>
      <c r="S47" s="63"/>
      <c r="T47" s="52"/>
      <c r="U47" s="63"/>
      <c r="V47" s="64">
        <v>1.0000000000000001E-15</v>
      </c>
      <c r="W47" s="64"/>
      <c r="X47" s="67">
        <v>2147483647</v>
      </c>
      <c r="Y47" s="64"/>
      <c r="Z47" s="64"/>
      <c r="AA47" s="64"/>
      <c r="AB47" s="64"/>
      <c r="AC47" s="64" t="s">
        <v>83</v>
      </c>
      <c r="AD47" s="64"/>
      <c r="AE47" s="88" t="s">
        <v>243</v>
      </c>
    </row>
    <row r="48" spans="1:31" ht="25.5" x14ac:dyDescent="0.25">
      <c r="A48" s="50" t="s">
        <v>232</v>
      </c>
      <c r="B48" s="51" t="s">
        <v>233</v>
      </c>
      <c r="C48" s="51" t="s">
        <v>244</v>
      </c>
      <c r="D48" s="52" t="s">
        <v>45</v>
      </c>
      <c r="E48" s="52" t="s">
        <v>77</v>
      </c>
      <c r="F48" s="52">
        <v>1</v>
      </c>
      <c r="G48" s="53" t="s">
        <v>90</v>
      </c>
      <c r="H48" s="54"/>
      <c r="I48" s="55"/>
      <c r="J48" s="56"/>
      <c r="K48" s="57">
        <v>4</v>
      </c>
      <c r="L48" s="56"/>
      <c r="M48" s="58"/>
      <c r="N48" s="59"/>
      <c r="O48" s="60"/>
      <c r="P48" s="76" t="s">
        <v>245</v>
      </c>
      <c r="Q48" s="62"/>
      <c r="R48" s="52" t="s">
        <v>242</v>
      </c>
      <c r="S48" s="63"/>
      <c r="T48" s="52"/>
      <c r="U48" s="63"/>
      <c r="V48" s="64">
        <v>1.0000000000000001E-15</v>
      </c>
      <c r="W48" s="64"/>
      <c r="X48" s="67">
        <v>2147483647</v>
      </c>
      <c r="Y48" s="64"/>
      <c r="Z48" s="64"/>
      <c r="AA48" s="64"/>
      <c r="AB48" s="64"/>
      <c r="AC48" s="64" t="s">
        <v>83</v>
      </c>
      <c r="AD48" s="64"/>
      <c r="AE48" s="88" t="s">
        <v>246</v>
      </c>
    </row>
    <row r="49" spans="1:32" x14ac:dyDescent="0.25">
      <c r="A49" s="50" t="s">
        <v>232</v>
      </c>
      <c r="B49" s="51" t="s">
        <v>233</v>
      </c>
      <c r="C49" s="51" t="s">
        <v>247</v>
      </c>
      <c r="D49" s="52" t="s">
        <v>45</v>
      </c>
      <c r="E49" s="52" t="s">
        <v>77</v>
      </c>
      <c r="F49" s="52">
        <v>1</v>
      </c>
      <c r="G49" s="53" t="s">
        <v>90</v>
      </c>
      <c r="H49" s="54"/>
      <c r="I49" s="55"/>
      <c r="J49" s="56"/>
      <c r="K49" s="57">
        <v>4</v>
      </c>
      <c r="L49" s="56">
        <v>4</v>
      </c>
      <c r="M49" s="58"/>
      <c r="N49" s="59"/>
      <c r="O49" s="60"/>
      <c r="P49" s="76" t="s">
        <v>256</v>
      </c>
      <c r="Q49" s="62"/>
      <c r="R49" s="52">
        <v>1</v>
      </c>
      <c r="S49" s="63"/>
      <c r="T49" s="52"/>
      <c r="U49" s="63"/>
      <c r="V49" s="64">
        <v>9.9999999999999995E-7</v>
      </c>
      <c r="W49" s="64"/>
      <c r="X49" s="67">
        <v>2147483647</v>
      </c>
      <c r="Y49" s="64"/>
      <c r="Z49" s="64"/>
      <c r="AA49" s="64"/>
      <c r="AB49" s="64"/>
      <c r="AC49" s="64" t="s">
        <v>83</v>
      </c>
      <c r="AD49" s="64"/>
      <c r="AE49" s="88" t="s">
        <v>257</v>
      </c>
    </row>
    <row r="50" spans="1:32" x14ac:dyDescent="0.25">
      <c r="A50" s="50" t="s">
        <v>232</v>
      </c>
      <c r="B50" s="51" t="s">
        <v>233</v>
      </c>
      <c r="C50" s="51" t="s">
        <v>247</v>
      </c>
      <c r="D50" s="52" t="s">
        <v>46</v>
      </c>
      <c r="E50" s="52" t="s">
        <v>77</v>
      </c>
      <c r="F50" s="52">
        <v>1</v>
      </c>
      <c r="G50" s="53" t="s">
        <v>90</v>
      </c>
      <c r="H50" s="54"/>
      <c r="I50" s="55"/>
      <c r="J50" s="56"/>
      <c r="K50" s="57"/>
      <c r="L50" s="56"/>
      <c r="M50" s="58"/>
      <c r="N50" s="59"/>
      <c r="O50" s="60">
        <v>4</v>
      </c>
      <c r="P50" s="76" t="s">
        <v>248</v>
      </c>
      <c r="Q50" s="62"/>
      <c r="R50" s="52">
        <v>1</v>
      </c>
      <c r="S50" s="63"/>
      <c r="T50" s="52"/>
      <c r="U50" s="63"/>
      <c r="V50" s="64">
        <v>9.9999999999999995E-7</v>
      </c>
      <c r="W50" s="64"/>
      <c r="X50" s="67">
        <v>2147483647</v>
      </c>
      <c r="Y50" s="64"/>
      <c r="Z50" s="64"/>
      <c r="AA50" s="64"/>
      <c r="AB50" s="64"/>
      <c r="AC50" s="64" t="s">
        <v>83</v>
      </c>
      <c r="AD50" s="64"/>
      <c r="AE50" s="88" t="s">
        <v>249</v>
      </c>
    </row>
    <row r="51" spans="1:32" ht="25.5" x14ac:dyDescent="0.25">
      <c r="A51" s="50" t="s">
        <v>232</v>
      </c>
      <c r="B51" s="51" t="s">
        <v>233</v>
      </c>
      <c r="C51" s="51" t="s">
        <v>250</v>
      </c>
      <c r="D51" s="52" t="s">
        <v>78</v>
      </c>
      <c r="E51" s="52" t="s">
        <v>77</v>
      </c>
      <c r="F51" s="52">
        <v>1</v>
      </c>
      <c r="G51" s="53" t="s">
        <v>156</v>
      </c>
      <c r="H51" s="54"/>
      <c r="I51" s="55"/>
      <c r="J51" s="56"/>
      <c r="K51" s="57">
        <v>2</v>
      </c>
      <c r="L51" s="56">
        <v>2</v>
      </c>
      <c r="M51" s="58"/>
      <c r="N51" s="59"/>
      <c r="O51" s="60">
        <v>2</v>
      </c>
      <c r="P51" s="76" t="s">
        <v>251</v>
      </c>
      <c r="Q51" s="62"/>
      <c r="R51" s="52">
        <v>1</v>
      </c>
      <c r="S51" s="63"/>
      <c r="T51" s="52"/>
      <c r="U51" s="63"/>
      <c r="V51" s="64">
        <v>1E-4</v>
      </c>
      <c r="W51" s="64"/>
      <c r="X51" s="67">
        <v>32767</v>
      </c>
      <c r="Y51" s="64"/>
      <c r="Z51" s="64"/>
      <c r="AA51" s="64"/>
      <c r="AB51" s="64"/>
      <c r="AC51" s="64" t="s">
        <v>83</v>
      </c>
      <c r="AD51" s="64"/>
      <c r="AE51" s="63" t="s">
        <v>252</v>
      </c>
    </row>
    <row r="52" spans="1:32" ht="25.5" x14ac:dyDescent="0.25">
      <c r="A52" s="50" t="s">
        <v>232</v>
      </c>
      <c r="B52" s="51" t="s">
        <v>233</v>
      </c>
      <c r="C52" s="51" t="s">
        <v>253</v>
      </c>
      <c r="D52" s="52" t="s">
        <v>45</v>
      </c>
      <c r="E52" s="52" t="s">
        <v>77</v>
      </c>
      <c r="F52" s="52">
        <v>1</v>
      </c>
      <c r="G52" s="53" t="s">
        <v>156</v>
      </c>
      <c r="H52" s="54"/>
      <c r="I52" s="55"/>
      <c r="J52" s="56"/>
      <c r="K52" s="57">
        <v>2</v>
      </c>
      <c r="L52" s="56"/>
      <c r="M52" s="58"/>
      <c r="N52" s="59"/>
      <c r="O52" s="60"/>
      <c r="P52" s="76" t="s">
        <v>254</v>
      </c>
      <c r="Q52" s="62"/>
      <c r="R52" s="52">
        <v>1</v>
      </c>
      <c r="S52" s="63"/>
      <c r="T52" s="52"/>
      <c r="U52" s="63"/>
      <c r="V52" s="64">
        <v>1E-4</v>
      </c>
      <c r="W52" s="64"/>
      <c r="X52" s="65">
        <v>32767</v>
      </c>
      <c r="Y52" s="64"/>
      <c r="Z52" s="64"/>
      <c r="AA52" s="64"/>
      <c r="AB52" s="64"/>
      <c r="AC52" s="64" t="s">
        <v>83</v>
      </c>
      <c r="AD52" s="64"/>
      <c r="AE52" s="63" t="s">
        <v>255</v>
      </c>
    </row>
    <row r="53" spans="1:32" x14ac:dyDescent="0.25">
      <c r="A53" s="50" t="s">
        <v>232</v>
      </c>
      <c r="B53" s="51" t="s">
        <v>233</v>
      </c>
      <c r="C53" s="51" t="s">
        <v>258</v>
      </c>
      <c r="D53" s="52" t="s">
        <v>78</v>
      </c>
      <c r="E53" s="52" t="s">
        <v>77</v>
      </c>
      <c r="F53" s="52">
        <v>1</v>
      </c>
      <c r="G53" s="53" t="s">
        <v>104</v>
      </c>
      <c r="H53" s="54"/>
      <c r="I53" s="55"/>
      <c r="J53" s="56"/>
      <c r="K53" s="57">
        <v>1</v>
      </c>
      <c r="L53" s="56">
        <v>1</v>
      </c>
      <c r="M53" s="58"/>
      <c r="N53" s="59"/>
      <c r="O53" s="60">
        <v>1</v>
      </c>
      <c r="P53" s="76" t="s">
        <v>259</v>
      </c>
      <c r="Q53" s="62"/>
      <c r="R53" s="52">
        <v>1</v>
      </c>
      <c r="S53" s="63"/>
      <c r="T53" s="52"/>
      <c r="U53" s="63"/>
      <c r="V53" s="64"/>
      <c r="W53" s="64"/>
      <c r="X53" s="65">
        <v>127</v>
      </c>
      <c r="Y53" s="64"/>
      <c r="Z53" s="64"/>
      <c r="AA53" s="64"/>
      <c r="AB53" s="64"/>
      <c r="AC53" s="64" t="s">
        <v>83</v>
      </c>
      <c r="AD53" s="64"/>
      <c r="AE53" s="63" t="s">
        <v>260</v>
      </c>
    </row>
    <row r="54" spans="1:32" x14ac:dyDescent="0.25">
      <c r="A54" s="50" t="s">
        <v>232</v>
      </c>
      <c r="B54" s="51" t="s">
        <v>233</v>
      </c>
      <c r="C54" s="51" t="s">
        <v>261</v>
      </c>
      <c r="D54" s="52" t="s">
        <v>45</v>
      </c>
      <c r="E54" s="52" t="s">
        <v>77</v>
      </c>
      <c r="F54" s="52">
        <v>1</v>
      </c>
      <c r="G54" s="53" t="s">
        <v>104</v>
      </c>
      <c r="H54" s="54"/>
      <c r="I54" s="55"/>
      <c r="J54" s="56"/>
      <c r="K54" s="57">
        <v>1</v>
      </c>
      <c r="L54" s="56"/>
      <c r="M54" s="58"/>
      <c r="N54" s="59"/>
      <c r="O54" s="60"/>
      <c r="P54" s="76" t="s">
        <v>262</v>
      </c>
      <c r="Q54" s="62"/>
      <c r="R54" s="52">
        <v>1</v>
      </c>
      <c r="S54" s="63"/>
      <c r="T54" s="52"/>
      <c r="U54" s="63"/>
      <c r="V54" s="64"/>
      <c r="W54" s="64"/>
      <c r="X54" s="65">
        <v>127</v>
      </c>
      <c r="Y54" s="64"/>
      <c r="Z54" s="64"/>
      <c r="AA54" s="64"/>
      <c r="AB54" s="64"/>
      <c r="AC54" s="64" t="s">
        <v>83</v>
      </c>
      <c r="AD54" s="64"/>
      <c r="AE54" s="63" t="s">
        <v>263</v>
      </c>
    </row>
    <row r="55" spans="1:32" x14ac:dyDescent="0.25">
      <c r="A55" s="50" t="s">
        <v>232</v>
      </c>
      <c r="B55" s="51" t="s">
        <v>233</v>
      </c>
      <c r="C55" s="51" t="s">
        <v>264</v>
      </c>
      <c r="D55" s="52" t="s">
        <v>45</v>
      </c>
      <c r="E55" s="52" t="s">
        <v>77</v>
      </c>
      <c r="F55" s="52">
        <v>1</v>
      </c>
      <c r="G55" s="53" t="s">
        <v>90</v>
      </c>
      <c r="H55" s="54"/>
      <c r="I55" s="55"/>
      <c r="J55" s="56"/>
      <c r="K55" s="57">
        <v>4</v>
      </c>
      <c r="L55" s="56">
        <v>4</v>
      </c>
      <c r="M55" s="58"/>
      <c r="N55" s="59"/>
      <c r="O55" s="60"/>
      <c r="P55" s="76" t="s">
        <v>265</v>
      </c>
      <c r="Q55" s="62"/>
      <c r="R55" s="52" t="s">
        <v>242</v>
      </c>
      <c r="S55" s="63"/>
      <c r="T55" s="52"/>
      <c r="U55" s="63"/>
      <c r="V55" s="64">
        <v>1.0000000000000001E-15</v>
      </c>
      <c r="W55" s="64"/>
      <c r="X55" s="67">
        <v>2147483647</v>
      </c>
      <c r="Y55" s="64"/>
      <c r="Z55" s="64"/>
      <c r="AA55" s="64"/>
      <c r="AB55" s="64"/>
      <c r="AC55" s="64" t="s">
        <v>83</v>
      </c>
      <c r="AD55" s="64"/>
      <c r="AE55" s="88" t="s">
        <v>266</v>
      </c>
    </row>
    <row r="56" spans="1:32" x14ac:dyDescent="0.25">
      <c r="A56" s="50" t="s">
        <v>232</v>
      </c>
      <c r="B56" s="51" t="s">
        <v>233</v>
      </c>
      <c r="C56" s="51" t="s">
        <v>267</v>
      </c>
      <c r="D56" s="52" t="s">
        <v>45</v>
      </c>
      <c r="E56" s="52" t="s">
        <v>77</v>
      </c>
      <c r="F56" s="52">
        <v>1</v>
      </c>
      <c r="G56" s="53" t="s">
        <v>90</v>
      </c>
      <c r="H56" s="54"/>
      <c r="I56" s="55"/>
      <c r="J56" s="56"/>
      <c r="K56" s="57">
        <v>4</v>
      </c>
      <c r="L56" s="56"/>
      <c r="M56" s="58"/>
      <c r="N56" s="59"/>
      <c r="O56" s="60"/>
      <c r="P56" s="76" t="s">
        <v>268</v>
      </c>
      <c r="Q56" s="62"/>
      <c r="R56" s="52" t="s">
        <v>242</v>
      </c>
      <c r="S56" s="63"/>
      <c r="T56" s="52"/>
      <c r="U56" s="63"/>
      <c r="V56" s="64">
        <v>1.0000000000000001E-15</v>
      </c>
      <c r="W56" s="64"/>
      <c r="X56" s="67">
        <v>2147483647</v>
      </c>
      <c r="Y56" s="64"/>
      <c r="Z56" s="64"/>
      <c r="AA56" s="64"/>
      <c r="AB56" s="64"/>
      <c r="AC56" s="64" t="s">
        <v>83</v>
      </c>
      <c r="AD56" s="64"/>
      <c r="AE56" s="88" t="s">
        <v>269</v>
      </c>
    </row>
    <row r="57" spans="1:32" ht="102" x14ac:dyDescent="0.25">
      <c r="A57" s="50" t="s">
        <v>270</v>
      </c>
      <c r="B57" s="51" t="s">
        <v>271</v>
      </c>
      <c r="C57" s="51" t="s">
        <v>272</v>
      </c>
      <c r="D57" s="52" t="s">
        <v>78</v>
      </c>
      <c r="E57" s="52" t="s">
        <v>77</v>
      </c>
      <c r="F57" s="52">
        <v>1</v>
      </c>
      <c r="G57" s="53" t="s">
        <v>90</v>
      </c>
      <c r="H57" s="54"/>
      <c r="I57" s="55">
        <v>4</v>
      </c>
      <c r="J57" s="56"/>
      <c r="K57" s="57"/>
      <c r="L57" s="56"/>
      <c r="M57" s="58"/>
      <c r="N57" s="59">
        <v>4</v>
      </c>
      <c r="O57" s="60"/>
      <c r="P57" s="76" t="s">
        <v>273</v>
      </c>
      <c r="Q57" s="62"/>
      <c r="R57" s="52" t="s">
        <v>111</v>
      </c>
      <c r="S57" s="63"/>
      <c r="T57" s="52"/>
      <c r="U57" s="63"/>
      <c r="V57" s="64">
        <v>1E-4</v>
      </c>
      <c r="W57" s="64"/>
      <c r="X57" s="67">
        <v>2147483647</v>
      </c>
      <c r="Y57" s="64"/>
      <c r="Z57" s="64"/>
      <c r="AA57" s="64"/>
      <c r="AB57" s="64"/>
      <c r="AC57" s="66" t="s">
        <v>92</v>
      </c>
      <c r="AD57" s="64"/>
      <c r="AE57" s="211" t="s">
        <v>738</v>
      </c>
    </row>
    <row r="58" spans="1:32" ht="102" x14ac:dyDescent="0.25">
      <c r="A58" s="50" t="s">
        <v>270</v>
      </c>
      <c r="B58" s="51" t="s">
        <v>271</v>
      </c>
      <c r="C58" s="51" t="s">
        <v>272</v>
      </c>
      <c r="D58" s="52" t="s">
        <v>78</v>
      </c>
      <c r="E58" s="52" t="s">
        <v>77</v>
      </c>
      <c r="F58" s="52">
        <v>1</v>
      </c>
      <c r="G58" s="53" t="s">
        <v>90</v>
      </c>
      <c r="H58" s="54"/>
      <c r="I58" s="55"/>
      <c r="J58" s="56"/>
      <c r="K58" s="57">
        <v>4</v>
      </c>
      <c r="L58" s="56"/>
      <c r="M58" s="58"/>
      <c r="N58" s="59"/>
      <c r="O58" s="60">
        <v>4</v>
      </c>
      <c r="P58" s="76" t="s">
        <v>273</v>
      </c>
      <c r="Q58" s="62"/>
      <c r="R58" s="52" t="s">
        <v>111</v>
      </c>
      <c r="S58" s="63"/>
      <c r="T58" s="52"/>
      <c r="U58" s="63"/>
      <c r="V58" s="64">
        <v>1E-4</v>
      </c>
      <c r="W58" s="64"/>
      <c r="X58" s="67">
        <v>2147483647</v>
      </c>
      <c r="Y58" s="64"/>
      <c r="Z58" s="64"/>
      <c r="AA58" s="64"/>
      <c r="AB58" s="64"/>
      <c r="AC58" s="64" t="s">
        <v>83</v>
      </c>
      <c r="AD58" s="64"/>
      <c r="AE58" s="211" t="s">
        <v>738</v>
      </c>
    </row>
    <row r="59" spans="1:32" ht="114.75" x14ac:dyDescent="0.25">
      <c r="A59" s="50" t="s">
        <v>270</v>
      </c>
      <c r="B59" s="51" t="s">
        <v>271</v>
      </c>
      <c r="C59" s="51" t="s">
        <v>274</v>
      </c>
      <c r="D59" s="52" t="s">
        <v>45</v>
      </c>
      <c r="E59" s="52" t="s">
        <v>77</v>
      </c>
      <c r="F59" s="52">
        <v>1</v>
      </c>
      <c r="G59" s="53" t="s">
        <v>90</v>
      </c>
      <c r="H59" s="54"/>
      <c r="I59" s="55">
        <v>4</v>
      </c>
      <c r="J59" s="56"/>
      <c r="K59" s="57"/>
      <c r="L59" s="56"/>
      <c r="M59" s="58"/>
      <c r="N59" s="59"/>
      <c r="O59" s="60"/>
      <c r="P59" s="76" t="s">
        <v>273</v>
      </c>
      <c r="Q59" s="62"/>
      <c r="R59" s="52" t="s">
        <v>111</v>
      </c>
      <c r="S59" s="63"/>
      <c r="T59" s="52"/>
      <c r="U59" s="63"/>
      <c r="V59" s="64">
        <v>1E-4</v>
      </c>
      <c r="W59" s="64"/>
      <c r="X59" s="67">
        <v>2147483647</v>
      </c>
      <c r="Y59" s="64"/>
      <c r="Z59" s="64"/>
      <c r="AA59" s="64"/>
      <c r="AB59" s="64"/>
      <c r="AC59" s="66" t="s">
        <v>92</v>
      </c>
      <c r="AD59" s="64"/>
      <c r="AE59" s="211" t="s">
        <v>739</v>
      </c>
      <c r="AF59" s="95"/>
    </row>
    <row r="60" spans="1:32" ht="114.75" x14ac:dyDescent="0.25">
      <c r="A60" s="50" t="s">
        <v>270</v>
      </c>
      <c r="B60" s="51" t="s">
        <v>271</v>
      </c>
      <c r="C60" s="51" t="s">
        <v>274</v>
      </c>
      <c r="D60" s="52" t="s">
        <v>45</v>
      </c>
      <c r="E60" s="52" t="s">
        <v>77</v>
      </c>
      <c r="F60" s="52">
        <v>1</v>
      </c>
      <c r="G60" s="53" t="s">
        <v>90</v>
      </c>
      <c r="H60" s="54"/>
      <c r="I60" s="55"/>
      <c r="J60" s="56"/>
      <c r="K60" s="57">
        <v>4</v>
      </c>
      <c r="L60" s="56"/>
      <c r="M60" s="58"/>
      <c r="N60" s="59"/>
      <c r="O60" s="60"/>
      <c r="P60" s="76" t="s">
        <v>273</v>
      </c>
      <c r="Q60" s="62"/>
      <c r="R60" s="52" t="s">
        <v>111</v>
      </c>
      <c r="S60" s="63"/>
      <c r="T60" s="52"/>
      <c r="U60" s="63"/>
      <c r="V60" s="64">
        <v>1E-4</v>
      </c>
      <c r="W60" s="64"/>
      <c r="X60" s="67">
        <v>2147483647</v>
      </c>
      <c r="Y60" s="64"/>
      <c r="Z60" s="64"/>
      <c r="AA60" s="64"/>
      <c r="AB60" s="64"/>
      <c r="AC60" s="64" t="s">
        <v>83</v>
      </c>
      <c r="AD60" s="64"/>
      <c r="AE60" s="211" t="s">
        <v>739</v>
      </c>
    </row>
    <row r="61" spans="1:32" ht="38.25" x14ac:dyDescent="0.25">
      <c r="A61" s="50" t="s">
        <v>270</v>
      </c>
      <c r="B61" s="51" t="s">
        <v>271</v>
      </c>
      <c r="C61" s="51" t="s">
        <v>275</v>
      </c>
      <c r="D61" s="52" t="s">
        <v>45</v>
      </c>
      <c r="E61" s="52" t="s">
        <v>77</v>
      </c>
      <c r="F61" s="52">
        <v>1</v>
      </c>
      <c r="G61" s="53" t="s">
        <v>156</v>
      </c>
      <c r="H61" s="54"/>
      <c r="I61" s="55">
        <v>2</v>
      </c>
      <c r="J61" s="56"/>
      <c r="K61" s="57"/>
      <c r="L61" s="56"/>
      <c r="M61" s="58"/>
      <c r="N61" s="59"/>
      <c r="O61" s="60"/>
      <c r="P61" s="76" t="s">
        <v>276</v>
      </c>
      <c r="Q61" s="62"/>
      <c r="R61" s="52" t="s">
        <v>277</v>
      </c>
      <c r="S61" s="63"/>
      <c r="T61" s="52"/>
      <c r="U61" s="63"/>
      <c r="V61" s="64">
        <v>1E-4</v>
      </c>
      <c r="W61" s="64"/>
      <c r="X61" s="65">
        <v>32767</v>
      </c>
      <c r="Y61" s="64"/>
      <c r="Z61" s="64"/>
      <c r="AA61" s="64"/>
      <c r="AB61" s="67" t="s">
        <v>278</v>
      </c>
      <c r="AC61" s="66" t="s">
        <v>92</v>
      </c>
      <c r="AD61" s="64"/>
      <c r="AE61" s="63" t="s">
        <v>279</v>
      </c>
    </row>
    <row r="62" spans="1:32" ht="38.25" x14ac:dyDescent="0.25">
      <c r="A62" s="50" t="s">
        <v>270</v>
      </c>
      <c r="B62" s="51" t="s">
        <v>271</v>
      </c>
      <c r="C62" s="51" t="s">
        <v>275</v>
      </c>
      <c r="D62" s="52" t="s">
        <v>45</v>
      </c>
      <c r="E62" s="52" t="s">
        <v>77</v>
      </c>
      <c r="F62" s="52">
        <v>1</v>
      </c>
      <c r="G62" s="53" t="s">
        <v>156</v>
      </c>
      <c r="H62" s="54"/>
      <c r="I62" s="55"/>
      <c r="J62" s="56"/>
      <c r="K62" s="57">
        <v>2</v>
      </c>
      <c r="L62" s="56"/>
      <c r="M62" s="58"/>
      <c r="N62" s="59"/>
      <c r="O62" s="60"/>
      <c r="P62" s="76" t="s">
        <v>276</v>
      </c>
      <c r="Q62" s="62"/>
      <c r="R62" s="52" t="s">
        <v>277</v>
      </c>
      <c r="S62" s="63"/>
      <c r="T62" s="52"/>
      <c r="U62" s="63"/>
      <c r="V62" s="64">
        <v>1E-4</v>
      </c>
      <c r="W62" s="64"/>
      <c r="X62" s="65">
        <v>32767</v>
      </c>
      <c r="Y62" s="64"/>
      <c r="Z62" s="64"/>
      <c r="AA62" s="64"/>
      <c r="AB62" s="67" t="s">
        <v>278</v>
      </c>
      <c r="AC62" s="64" t="s">
        <v>83</v>
      </c>
      <c r="AD62" s="64"/>
      <c r="AE62" s="63" t="s">
        <v>279</v>
      </c>
    </row>
    <row r="63" spans="1:32" ht="25.5" x14ac:dyDescent="0.25">
      <c r="A63" s="50" t="s">
        <v>270</v>
      </c>
      <c r="B63" s="51" t="s">
        <v>271</v>
      </c>
      <c r="C63" s="51" t="s">
        <v>280</v>
      </c>
      <c r="D63" s="52" t="s">
        <v>45</v>
      </c>
      <c r="E63" s="52" t="s">
        <v>77</v>
      </c>
      <c r="F63" s="52">
        <v>1</v>
      </c>
      <c r="G63" s="53" t="s">
        <v>104</v>
      </c>
      <c r="H63" s="54"/>
      <c r="I63" s="55">
        <v>1</v>
      </c>
      <c r="J63" s="56"/>
      <c r="K63" s="57"/>
      <c r="L63" s="56"/>
      <c r="M63" s="58"/>
      <c r="N63" s="59"/>
      <c r="O63" s="60"/>
      <c r="P63" s="76" t="s">
        <v>281</v>
      </c>
      <c r="Q63" s="62"/>
      <c r="R63" s="52">
        <v>1</v>
      </c>
      <c r="S63" s="63"/>
      <c r="T63" s="52"/>
      <c r="U63" s="63"/>
      <c r="V63" s="64"/>
      <c r="W63" s="64"/>
      <c r="X63" s="65">
        <v>127</v>
      </c>
      <c r="Y63" s="64"/>
      <c r="Z63" s="64"/>
      <c r="AA63" s="64"/>
      <c r="AB63" s="64"/>
      <c r="AC63" s="66" t="s">
        <v>92</v>
      </c>
      <c r="AD63" s="64"/>
      <c r="AE63" s="84" t="s">
        <v>282</v>
      </c>
    </row>
    <row r="64" spans="1:32" ht="25.5" x14ac:dyDescent="0.25">
      <c r="A64" s="50" t="s">
        <v>270</v>
      </c>
      <c r="B64" s="51" t="s">
        <v>271</v>
      </c>
      <c r="C64" s="51" t="s">
        <v>278</v>
      </c>
      <c r="D64" s="52" t="s">
        <v>45</v>
      </c>
      <c r="E64" s="52" t="s">
        <v>77</v>
      </c>
      <c r="F64" s="52">
        <v>1</v>
      </c>
      <c r="G64" s="96" t="s">
        <v>104</v>
      </c>
      <c r="H64" s="54"/>
      <c r="I64" s="55">
        <v>1</v>
      </c>
      <c r="J64" s="56"/>
      <c r="K64" s="57"/>
      <c r="L64" s="56"/>
      <c r="M64" s="58"/>
      <c r="N64" s="59"/>
      <c r="O64" s="60"/>
      <c r="P64" s="76" t="s">
        <v>283</v>
      </c>
      <c r="Q64" s="62"/>
      <c r="R64" s="52"/>
      <c r="S64" s="63"/>
      <c r="T64" s="52"/>
      <c r="U64" s="63"/>
      <c r="V64" s="64"/>
      <c r="W64" s="64"/>
      <c r="X64" s="65">
        <v>127</v>
      </c>
      <c r="Y64" s="64" t="s">
        <v>132</v>
      </c>
      <c r="Z64" s="64"/>
      <c r="AA64" s="64" t="s">
        <v>284</v>
      </c>
      <c r="AB64" s="64"/>
      <c r="AC64" s="66" t="s">
        <v>92</v>
      </c>
      <c r="AD64" s="64"/>
      <c r="AE64" s="84" t="s">
        <v>285</v>
      </c>
    </row>
    <row r="65" spans="1:31" ht="38.25" x14ac:dyDescent="0.25">
      <c r="A65" s="50" t="s">
        <v>270</v>
      </c>
      <c r="B65" s="51" t="s">
        <v>271</v>
      </c>
      <c r="C65" s="51" t="s">
        <v>278</v>
      </c>
      <c r="D65" s="52" t="s">
        <v>45</v>
      </c>
      <c r="E65" s="52" t="s">
        <v>77</v>
      </c>
      <c r="F65" s="52">
        <v>1</v>
      </c>
      <c r="G65" s="96" t="s">
        <v>104</v>
      </c>
      <c r="H65" s="54"/>
      <c r="I65" s="55"/>
      <c r="J65" s="56"/>
      <c r="K65" s="57">
        <v>1</v>
      </c>
      <c r="L65" s="56"/>
      <c r="M65" s="58"/>
      <c r="N65" s="59"/>
      <c r="O65" s="60"/>
      <c r="P65" s="76" t="s">
        <v>283</v>
      </c>
      <c r="Q65" s="62"/>
      <c r="R65" s="52"/>
      <c r="S65" s="63"/>
      <c r="T65" s="52"/>
      <c r="U65" s="63"/>
      <c r="V65" s="64"/>
      <c r="W65" s="64"/>
      <c r="X65" s="65">
        <v>127</v>
      </c>
      <c r="Y65" s="64" t="s">
        <v>132</v>
      </c>
      <c r="Z65" s="64"/>
      <c r="AA65" s="64" t="s">
        <v>286</v>
      </c>
      <c r="AB65" s="64"/>
      <c r="AC65" s="64" t="s">
        <v>83</v>
      </c>
      <c r="AD65" s="64"/>
      <c r="AE65" s="84" t="s">
        <v>287</v>
      </c>
    </row>
    <row r="66" spans="1:31" ht="38.25" x14ac:dyDescent="0.25">
      <c r="A66" s="50" t="s">
        <v>270</v>
      </c>
      <c r="B66" s="51" t="s">
        <v>271</v>
      </c>
      <c r="C66" s="51" t="s">
        <v>288</v>
      </c>
      <c r="D66" s="52" t="s">
        <v>45</v>
      </c>
      <c r="E66" s="52" t="s">
        <v>77</v>
      </c>
      <c r="F66" s="52">
        <v>1</v>
      </c>
      <c r="G66" s="53" t="s">
        <v>156</v>
      </c>
      <c r="H66" s="54"/>
      <c r="I66" s="55">
        <v>2</v>
      </c>
      <c r="J66" s="56"/>
      <c r="K66" s="57"/>
      <c r="L66" s="56"/>
      <c r="M66" s="58"/>
      <c r="N66" s="59"/>
      <c r="O66" s="60"/>
      <c r="P66" s="76" t="s">
        <v>289</v>
      </c>
      <c r="Q66" s="62"/>
      <c r="R66" s="52" t="s">
        <v>277</v>
      </c>
      <c r="S66" s="63"/>
      <c r="T66" s="52"/>
      <c r="U66" s="63"/>
      <c r="V66" s="64">
        <v>1E-4</v>
      </c>
      <c r="W66" s="64"/>
      <c r="X66" s="65">
        <v>32767</v>
      </c>
      <c r="Y66" s="64"/>
      <c r="Z66" s="64"/>
      <c r="AA66" s="64"/>
      <c r="AB66" s="64"/>
      <c r="AC66" s="66" t="s">
        <v>92</v>
      </c>
      <c r="AD66" s="64"/>
      <c r="AE66" s="84" t="s">
        <v>290</v>
      </c>
    </row>
    <row r="67" spans="1:31" ht="25.5" x14ac:dyDescent="0.25">
      <c r="A67" s="50" t="s">
        <v>270</v>
      </c>
      <c r="B67" s="51" t="s">
        <v>271</v>
      </c>
      <c r="C67" s="51" t="s">
        <v>291</v>
      </c>
      <c r="D67" s="52" t="s">
        <v>78</v>
      </c>
      <c r="E67" s="52" t="s">
        <v>77</v>
      </c>
      <c r="F67" s="52">
        <v>1</v>
      </c>
      <c r="G67" s="53" t="s">
        <v>90</v>
      </c>
      <c r="H67" s="54"/>
      <c r="I67" s="55">
        <v>4</v>
      </c>
      <c r="J67" s="56">
        <v>4</v>
      </c>
      <c r="K67" s="57"/>
      <c r="L67" s="56"/>
      <c r="M67" s="58"/>
      <c r="N67" s="59">
        <v>4</v>
      </c>
      <c r="O67" s="60"/>
      <c r="P67" s="76" t="s">
        <v>292</v>
      </c>
      <c r="Q67" s="62" t="s">
        <v>178</v>
      </c>
      <c r="R67" s="52" t="s">
        <v>111</v>
      </c>
      <c r="S67" s="63"/>
      <c r="T67" s="52"/>
      <c r="U67" s="63"/>
      <c r="V67" s="64">
        <v>1E-4</v>
      </c>
      <c r="W67" s="64">
        <v>1300000</v>
      </c>
      <c r="X67" s="67">
        <v>2147483647</v>
      </c>
      <c r="Y67" s="64"/>
      <c r="Z67" s="64"/>
      <c r="AA67" s="64"/>
      <c r="AB67" s="67" t="s">
        <v>293</v>
      </c>
      <c r="AC67" s="66" t="s">
        <v>92</v>
      </c>
      <c r="AD67" s="64"/>
      <c r="AE67" s="63" t="s">
        <v>294</v>
      </c>
    </row>
    <row r="68" spans="1:31" ht="25.5" x14ac:dyDescent="0.25">
      <c r="A68" s="50" t="s">
        <v>270</v>
      </c>
      <c r="B68" s="51" t="s">
        <v>271</v>
      </c>
      <c r="C68" s="51" t="s">
        <v>291</v>
      </c>
      <c r="D68" s="52" t="s">
        <v>78</v>
      </c>
      <c r="E68" s="52" t="s">
        <v>77</v>
      </c>
      <c r="F68" s="52">
        <v>1</v>
      </c>
      <c r="G68" s="53" t="s">
        <v>90</v>
      </c>
      <c r="H68" s="54"/>
      <c r="I68" s="55"/>
      <c r="J68" s="56"/>
      <c r="K68" s="57">
        <v>4</v>
      </c>
      <c r="L68" s="57">
        <v>4</v>
      </c>
      <c r="M68" s="58"/>
      <c r="N68" s="59"/>
      <c r="O68" s="60">
        <v>4</v>
      </c>
      <c r="P68" s="76" t="s">
        <v>292</v>
      </c>
      <c r="Q68" s="62" t="s">
        <v>178</v>
      </c>
      <c r="R68" s="52" t="s">
        <v>111</v>
      </c>
      <c r="S68" s="63"/>
      <c r="T68" s="52"/>
      <c r="U68" s="63"/>
      <c r="V68" s="64">
        <v>1E-4</v>
      </c>
      <c r="W68" s="64">
        <v>1300000</v>
      </c>
      <c r="X68" s="67">
        <v>2147483647</v>
      </c>
      <c r="Y68" s="64"/>
      <c r="Z68" s="64"/>
      <c r="AA68" s="64"/>
      <c r="AB68" s="67" t="s">
        <v>293</v>
      </c>
      <c r="AC68" s="64" t="s">
        <v>83</v>
      </c>
      <c r="AD68" s="64"/>
      <c r="AE68" s="63" t="s">
        <v>294</v>
      </c>
    </row>
    <row r="69" spans="1:31" ht="25.5" x14ac:dyDescent="0.25">
      <c r="A69" s="50" t="s">
        <v>270</v>
      </c>
      <c r="B69" s="51" t="s">
        <v>271</v>
      </c>
      <c r="C69" s="51" t="s">
        <v>295</v>
      </c>
      <c r="D69" s="52" t="s">
        <v>78</v>
      </c>
      <c r="E69" s="52" t="s">
        <v>77</v>
      </c>
      <c r="F69" s="52">
        <v>1</v>
      </c>
      <c r="G69" s="53" t="s">
        <v>104</v>
      </c>
      <c r="H69" s="54"/>
      <c r="I69" s="55">
        <v>1</v>
      </c>
      <c r="J69" s="56">
        <v>1</v>
      </c>
      <c r="K69" s="57"/>
      <c r="L69" s="56"/>
      <c r="M69" s="58"/>
      <c r="N69" s="59">
        <v>1</v>
      </c>
      <c r="O69" s="60"/>
      <c r="P69" s="76" t="s">
        <v>296</v>
      </c>
      <c r="Q69" s="62" t="s">
        <v>297</v>
      </c>
      <c r="R69" s="52">
        <v>1</v>
      </c>
      <c r="S69" s="63"/>
      <c r="T69" s="52"/>
      <c r="U69" s="63"/>
      <c r="V69" s="64"/>
      <c r="W69" s="64"/>
      <c r="X69" s="65">
        <v>127</v>
      </c>
      <c r="Y69" s="64"/>
      <c r="Z69" s="64"/>
      <c r="AA69" s="64"/>
      <c r="AB69" s="64"/>
      <c r="AC69" s="66" t="s">
        <v>92</v>
      </c>
      <c r="AD69" s="64"/>
      <c r="AE69" s="84" t="s">
        <v>282</v>
      </c>
    </row>
    <row r="70" spans="1:31" ht="25.5" x14ac:dyDescent="0.25">
      <c r="A70" s="50" t="s">
        <v>270</v>
      </c>
      <c r="B70" s="51" t="s">
        <v>271</v>
      </c>
      <c r="C70" s="51" t="s">
        <v>293</v>
      </c>
      <c r="D70" s="52" t="s">
        <v>78</v>
      </c>
      <c r="E70" s="52" t="s">
        <v>77</v>
      </c>
      <c r="F70" s="52">
        <v>1</v>
      </c>
      <c r="G70" s="53" t="s">
        <v>104</v>
      </c>
      <c r="H70" s="54"/>
      <c r="I70" s="55">
        <v>1</v>
      </c>
      <c r="J70" s="56">
        <v>1</v>
      </c>
      <c r="K70" s="57"/>
      <c r="L70" s="56"/>
      <c r="M70" s="58"/>
      <c r="N70" s="59">
        <v>1</v>
      </c>
      <c r="O70" s="60"/>
      <c r="P70" s="76" t="s">
        <v>298</v>
      </c>
      <c r="Q70" s="62" t="s">
        <v>131</v>
      </c>
      <c r="R70" s="52"/>
      <c r="S70" s="63"/>
      <c r="T70" s="52"/>
      <c r="U70" s="63"/>
      <c r="V70" s="64"/>
      <c r="W70" s="64"/>
      <c r="X70" s="65">
        <v>127</v>
      </c>
      <c r="Y70" s="64" t="s">
        <v>132</v>
      </c>
      <c r="Z70" s="64"/>
      <c r="AA70" s="64" t="s">
        <v>284</v>
      </c>
      <c r="AB70" s="64"/>
      <c r="AC70" s="66" t="s">
        <v>92</v>
      </c>
      <c r="AD70" s="64"/>
      <c r="AE70" s="63" t="s">
        <v>299</v>
      </c>
    </row>
    <row r="71" spans="1:31" ht="25.5" x14ac:dyDescent="0.25">
      <c r="A71" s="50" t="s">
        <v>270</v>
      </c>
      <c r="B71" s="51" t="s">
        <v>271</v>
      </c>
      <c r="C71" s="51" t="s">
        <v>293</v>
      </c>
      <c r="D71" s="52" t="s">
        <v>78</v>
      </c>
      <c r="E71" s="52" t="s">
        <v>77</v>
      </c>
      <c r="F71" s="52">
        <v>1</v>
      </c>
      <c r="G71" s="53" t="s">
        <v>104</v>
      </c>
      <c r="H71" s="54"/>
      <c r="I71" s="55"/>
      <c r="J71" s="56"/>
      <c r="K71" s="57">
        <v>1</v>
      </c>
      <c r="L71" s="56">
        <v>1</v>
      </c>
      <c r="M71" s="58"/>
      <c r="N71" s="59"/>
      <c r="O71" s="60">
        <v>1</v>
      </c>
      <c r="P71" s="76" t="s">
        <v>298</v>
      </c>
      <c r="Q71" s="62" t="s">
        <v>131</v>
      </c>
      <c r="R71" s="52"/>
      <c r="S71" s="63"/>
      <c r="T71" s="52"/>
      <c r="U71" s="63"/>
      <c r="V71" s="64"/>
      <c r="W71" s="64"/>
      <c r="X71" s="65">
        <v>127</v>
      </c>
      <c r="Y71" s="64" t="s">
        <v>132</v>
      </c>
      <c r="Z71" s="64"/>
      <c r="AA71" s="64" t="s">
        <v>286</v>
      </c>
      <c r="AB71" s="64"/>
      <c r="AC71" s="64" t="s">
        <v>83</v>
      </c>
      <c r="AD71" s="64"/>
      <c r="AE71" s="63" t="s">
        <v>300</v>
      </c>
    </row>
    <row r="72" spans="1:31" ht="38.25" x14ac:dyDescent="0.25">
      <c r="A72" s="50" t="s">
        <v>270</v>
      </c>
      <c r="B72" s="51" t="s">
        <v>271</v>
      </c>
      <c r="C72" s="51" t="s">
        <v>301</v>
      </c>
      <c r="D72" s="52" t="s">
        <v>78</v>
      </c>
      <c r="E72" s="52" t="s">
        <v>77</v>
      </c>
      <c r="F72" s="52">
        <v>1</v>
      </c>
      <c r="G72" s="53" t="s">
        <v>156</v>
      </c>
      <c r="H72" s="54"/>
      <c r="I72" s="55">
        <v>2</v>
      </c>
      <c r="J72" s="56">
        <v>2</v>
      </c>
      <c r="K72" s="57"/>
      <c r="L72" s="56"/>
      <c r="M72" s="58"/>
      <c r="N72" s="59">
        <v>2</v>
      </c>
      <c r="O72" s="60"/>
      <c r="P72" s="76" t="s">
        <v>302</v>
      </c>
      <c r="Q72" s="62"/>
      <c r="R72" s="52" t="s">
        <v>111</v>
      </c>
      <c r="S72" s="63"/>
      <c r="T72" s="52"/>
      <c r="U72" s="63"/>
      <c r="V72" s="64">
        <v>1E-4</v>
      </c>
      <c r="W72" s="64"/>
      <c r="X72" s="65">
        <v>32767</v>
      </c>
      <c r="Y72" s="64"/>
      <c r="Z72" s="64"/>
      <c r="AA72" s="64"/>
      <c r="AB72" s="64"/>
      <c r="AC72" s="66" t="s">
        <v>92</v>
      </c>
      <c r="AD72" s="64"/>
      <c r="AE72" s="84" t="s">
        <v>290</v>
      </c>
    </row>
    <row r="73" spans="1:31" ht="25.5" x14ac:dyDescent="0.25">
      <c r="A73" s="50" t="s">
        <v>270</v>
      </c>
      <c r="B73" s="51" t="s">
        <v>271</v>
      </c>
      <c r="C73" s="51" t="s">
        <v>303</v>
      </c>
      <c r="D73" s="52" t="s">
        <v>45</v>
      </c>
      <c r="E73" s="52" t="s">
        <v>77</v>
      </c>
      <c r="F73" s="52">
        <v>1</v>
      </c>
      <c r="G73" s="53" t="s">
        <v>90</v>
      </c>
      <c r="H73" s="54"/>
      <c r="I73" s="55">
        <v>4</v>
      </c>
      <c r="J73" s="56"/>
      <c r="K73" s="57"/>
      <c r="L73" s="56"/>
      <c r="M73" s="58"/>
      <c r="N73" s="59"/>
      <c r="O73" s="60"/>
      <c r="P73" s="76" t="s">
        <v>304</v>
      </c>
      <c r="Q73" s="62" t="s">
        <v>178</v>
      </c>
      <c r="R73" s="52" t="s">
        <v>111</v>
      </c>
      <c r="S73" s="63"/>
      <c r="T73" s="52"/>
      <c r="U73" s="63"/>
      <c r="V73" s="64">
        <v>1E-4</v>
      </c>
      <c r="W73" s="64">
        <v>1300000</v>
      </c>
      <c r="X73" s="67">
        <v>2147483647</v>
      </c>
      <c r="Y73" s="64"/>
      <c r="Z73" s="64"/>
      <c r="AA73" s="64"/>
      <c r="AB73" s="67" t="s">
        <v>305</v>
      </c>
      <c r="AC73" s="66" t="s">
        <v>92</v>
      </c>
      <c r="AD73" s="64"/>
      <c r="AE73" s="219" t="s">
        <v>742</v>
      </c>
    </row>
    <row r="74" spans="1:31" ht="25.5" x14ac:dyDescent="0.25">
      <c r="A74" s="50" t="s">
        <v>270</v>
      </c>
      <c r="B74" s="51" t="s">
        <v>271</v>
      </c>
      <c r="C74" s="51" t="s">
        <v>303</v>
      </c>
      <c r="D74" s="52" t="s">
        <v>45</v>
      </c>
      <c r="E74" s="52" t="s">
        <v>77</v>
      </c>
      <c r="F74" s="52">
        <v>1</v>
      </c>
      <c r="G74" s="53" t="s">
        <v>90</v>
      </c>
      <c r="H74" s="54"/>
      <c r="I74" s="55"/>
      <c r="J74" s="56"/>
      <c r="K74" s="57">
        <v>4</v>
      </c>
      <c r="L74" s="56"/>
      <c r="M74" s="58"/>
      <c r="N74" s="59"/>
      <c r="O74" s="60"/>
      <c r="P74" s="76" t="s">
        <v>304</v>
      </c>
      <c r="Q74" s="62" t="s">
        <v>178</v>
      </c>
      <c r="R74" s="52" t="s">
        <v>111</v>
      </c>
      <c r="S74" s="63"/>
      <c r="T74" s="52"/>
      <c r="U74" s="63"/>
      <c r="V74" s="64">
        <v>1E-4</v>
      </c>
      <c r="W74" s="64">
        <v>1300000</v>
      </c>
      <c r="X74" s="67">
        <v>2147483647</v>
      </c>
      <c r="Y74" s="64"/>
      <c r="Z74" s="64"/>
      <c r="AA74" s="64"/>
      <c r="AB74" s="67" t="s">
        <v>305</v>
      </c>
      <c r="AC74" s="64" t="s">
        <v>83</v>
      </c>
      <c r="AD74" s="64"/>
      <c r="AE74" s="219" t="s">
        <v>742</v>
      </c>
    </row>
    <row r="75" spans="1:31" ht="25.5" x14ac:dyDescent="0.25">
      <c r="A75" s="50" t="s">
        <v>270</v>
      </c>
      <c r="B75" s="51" t="s">
        <v>271</v>
      </c>
      <c r="C75" s="51" t="s">
        <v>306</v>
      </c>
      <c r="D75" s="52" t="s">
        <v>45</v>
      </c>
      <c r="E75" s="52" t="s">
        <v>77</v>
      </c>
      <c r="F75" s="52">
        <v>1</v>
      </c>
      <c r="G75" s="53" t="s">
        <v>104</v>
      </c>
      <c r="H75" s="54"/>
      <c r="I75" s="55">
        <v>1</v>
      </c>
      <c r="J75" s="56"/>
      <c r="K75" s="57"/>
      <c r="L75" s="56"/>
      <c r="M75" s="58"/>
      <c r="N75" s="59"/>
      <c r="O75" s="60"/>
      <c r="P75" s="76" t="s">
        <v>307</v>
      </c>
      <c r="Q75" s="62" t="s">
        <v>297</v>
      </c>
      <c r="R75" s="52">
        <v>1</v>
      </c>
      <c r="S75" s="63"/>
      <c r="T75" s="52"/>
      <c r="U75" s="63"/>
      <c r="V75" s="64"/>
      <c r="W75" s="64"/>
      <c r="X75" s="65">
        <v>127</v>
      </c>
      <c r="Y75" s="64"/>
      <c r="Z75" s="64"/>
      <c r="AA75" s="64"/>
      <c r="AB75" s="64"/>
      <c r="AC75" s="66" t="s">
        <v>92</v>
      </c>
      <c r="AD75" s="64"/>
      <c r="AE75" s="84" t="s">
        <v>282</v>
      </c>
    </row>
    <row r="76" spans="1:31" ht="25.5" x14ac:dyDescent="0.25">
      <c r="A76" s="50" t="s">
        <v>270</v>
      </c>
      <c r="B76" s="51" t="s">
        <v>271</v>
      </c>
      <c r="C76" s="51" t="s">
        <v>305</v>
      </c>
      <c r="D76" s="52" t="s">
        <v>45</v>
      </c>
      <c r="E76" s="52" t="s">
        <v>77</v>
      </c>
      <c r="F76" s="52">
        <v>1</v>
      </c>
      <c r="G76" s="53" t="s">
        <v>104</v>
      </c>
      <c r="H76" s="54"/>
      <c r="I76" s="57">
        <v>1</v>
      </c>
      <c r="J76" s="56"/>
      <c r="K76" s="57"/>
      <c r="L76" s="56"/>
      <c r="M76" s="58"/>
      <c r="N76" s="97"/>
      <c r="O76" s="60"/>
      <c r="P76" s="76" t="s">
        <v>308</v>
      </c>
      <c r="Q76" s="62" t="s">
        <v>131</v>
      </c>
      <c r="R76" s="52"/>
      <c r="S76" s="63"/>
      <c r="T76" s="52"/>
      <c r="U76" s="63"/>
      <c r="V76" s="64"/>
      <c r="W76" s="64"/>
      <c r="X76" s="65">
        <v>127</v>
      </c>
      <c r="Y76" s="64" t="s">
        <v>132</v>
      </c>
      <c r="Z76" s="64"/>
      <c r="AA76" s="64" t="s">
        <v>284</v>
      </c>
      <c r="AB76" s="64"/>
      <c r="AC76" s="66" t="s">
        <v>92</v>
      </c>
      <c r="AD76" s="64"/>
      <c r="AE76" s="63" t="s">
        <v>299</v>
      </c>
    </row>
    <row r="77" spans="1:31" ht="25.5" x14ac:dyDescent="0.25">
      <c r="A77" s="50" t="s">
        <v>270</v>
      </c>
      <c r="B77" s="51" t="s">
        <v>271</v>
      </c>
      <c r="C77" s="51" t="s">
        <v>305</v>
      </c>
      <c r="D77" s="52" t="s">
        <v>45</v>
      </c>
      <c r="E77" s="52" t="s">
        <v>77</v>
      </c>
      <c r="F77" s="52">
        <v>1</v>
      </c>
      <c r="G77" s="53" t="s">
        <v>104</v>
      </c>
      <c r="H77" s="54"/>
      <c r="I77" s="55"/>
      <c r="J77" s="56"/>
      <c r="K77" s="57">
        <v>1</v>
      </c>
      <c r="L77" s="56"/>
      <c r="M77" s="58"/>
      <c r="N77" s="59"/>
      <c r="O77" s="60"/>
      <c r="P77" s="76" t="s">
        <v>308</v>
      </c>
      <c r="Q77" s="62" t="s">
        <v>131</v>
      </c>
      <c r="R77" s="52"/>
      <c r="S77" s="63"/>
      <c r="T77" s="52"/>
      <c r="U77" s="63"/>
      <c r="V77" s="64"/>
      <c r="W77" s="64"/>
      <c r="X77" s="65">
        <v>127</v>
      </c>
      <c r="Y77" s="64" t="s">
        <v>132</v>
      </c>
      <c r="Z77" s="64"/>
      <c r="AA77" s="64" t="s">
        <v>286</v>
      </c>
      <c r="AB77" s="64"/>
      <c r="AC77" s="64" t="s">
        <v>83</v>
      </c>
      <c r="AD77" s="64"/>
      <c r="AE77" s="63" t="s">
        <v>300</v>
      </c>
    </row>
    <row r="78" spans="1:31" ht="38.25" x14ac:dyDescent="0.25">
      <c r="A78" s="50" t="s">
        <v>270</v>
      </c>
      <c r="B78" s="51" t="s">
        <v>271</v>
      </c>
      <c r="C78" s="51" t="s">
        <v>309</v>
      </c>
      <c r="D78" s="52" t="s">
        <v>45</v>
      </c>
      <c r="E78" s="52" t="s">
        <v>77</v>
      </c>
      <c r="F78" s="52">
        <v>1</v>
      </c>
      <c r="G78" s="53" t="s">
        <v>156</v>
      </c>
      <c r="H78" s="54"/>
      <c r="I78" s="55">
        <v>2</v>
      </c>
      <c r="J78" s="56"/>
      <c r="K78" s="57"/>
      <c r="L78" s="56"/>
      <c r="M78" s="58"/>
      <c r="N78" s="59"/>
      <c r="O78" s="60"/>
      <c r="P78" s="76" t="s">
        <v>310</v>
      </c>
      <c r="Q78" s="62"/>
      <c r="R78" s="52" t="s">
        <v>111</v>
      </c>
      <c r="S78" s="63"/>
      <c r="T78" s="52"/>
      <c r="U78" s="63"/>
      <c r="V78" s="64">
        <v>1E-4</v>
      </c>
      <c r="W78" s="64"/>
      <c r="X78" s="65">
        <v>32767</v>
      </c>
      <c r="Y78" s="64"/>
      <c r="Z78" s="64"/>
      <c r="AA78" s="64"/>
      <c r="AB78" s="64"/>
      <c r="AC78" s="66" t="s">
        <v>92</v>
      </c>
      <c r="AD78" s="64"/>
      <c r="AE78" s="84" t="s">
        <v>290</v>
      </c>
    </row>
    <row r="79" spans="1:31" ht="38.25" x14ac:dyDescent="0.25">
      <c r="A79" s="50" t="s">
        <v>270</v>
      </c>
      <c r="B79" s="51" t="s">
        <v>271</v>
      </c>
      <c r="C79" s="51" t="s">
        <v>311</v>
      </c>
      <c r="D79" s="52" t="s">
        <v>78</v>
      </c>
      <c r="E79" s="52" t="s">
        <v>77</v>
      </c>
      <c r="F79" s="52">
        <v>1</v>
      </c>
      <c r="G79" s="53" t="s">
        <v>156</v>
      </c>
      <c r="H79" s="54"/>
      <c r="I79" s="55">
        <v>2</v>
      </c>
      <c r="J79" s="56">
        <v>2</v>
      </c>
      <c r="K79" s="57"/>
      <c r="L79" s="56"/>
      <c r="M79" s="58"/>
      <c r="N79" s="59">
        <v>2</v>
      </c>
      <c r="O79" s="60"/>
      <c r="P79" s="76" t="s">
        <v>312</v>
      </c>
      <c r="Q79" s="62" t="s">
        <v>313</v>
      </c>
      <c r="R79" s="52" t="s">
        <v>184</v>
      </c>
      <c r="S79" s="63"/>
      <c r="T79" s="52"/>
      <c r="U79" s="63"/>
      <c r="V79" s="64">
        <v>0.01</v>
      </c>
      <c r="W79" s="64"/>
      <c r="X79" s="65">
        <v>32767</v>
      </c>
      <c r="Y79" s="64"/>
      <c r="Z79" s="64"/>
      <c r="AA79" s="64"/>
      <c r="AB79" s="67" t="s">
        <v>314</v>
      </c>
      <c r="AC79" s="66" t="s">
        <v>92</v>
      </c>
      <c r="AD79" s="64"/>
      <c r="AE79" s="63" t="s">
        <v>315</v>
      </c>
    </row>
    <row r="80" spans="1:31" ht="38.25" x14ac:dyDescent="0.25">
      <c r="A80" s="50" t="s">
        <v>270</v>
      </c>
      <c r="B80" s="51" t="s">
        <v>271</v>
      </c>
      <c r="C80" s="51" t="s">
        <v>311</v>
      </c>
      <c r="D80" s="52" t="s">
        <v>78</v>
      </c>
      <c r="E80" s="52" t="s">
        <v>77</v>
      </c>
      <c r="F80" s="52">
        <v>1</v>
      </c>
      <c r="G80" s="53" t="s">
        <v>156</v>
      </c>
      <c r="H80" s="54"/>
      <c r="I80" s="55"/>
      <c r="J80" s="56"/>
      <c r="K80" s="57">
        <v>2</v>
      </c>
      <c r="L80" s="56">
        <v>2</v>
      </c>
      <c r="M80" s="58"/>
      <c r="N80" s="59"/>
      <c r="O80" s="60">
        <v>2</v>
      </c>
      <c r="P80" s="76" t="s">
        <v>312</v>
      </c>
      <c r="Q80" s="62" t="s">
        <v>313</v>
      </c>
      <c r="R80" s="52" t="s">
        <v>184</v>
      </c>
      <c r="S80" s="63"/>
      <c r="T80" s="52"/>
      <c r="U80" s="63"/>
      <c r="V80" s="64">
        <v>0.01</v>
      </c>
      <c r="W80" s="64"/>
      <c r="X80" s="65">
        <v>32767</v>
      </c>
      <c r="Y80" s="64"/>
      <c r="Z80" s="64"/>
      <c r="AA80" s="64"/>
      <c r="AB80" s="67" t="s">
        <v>314</v>
      </c>
      <c r="AC80" s="64" t="s">
        <v>83</v>
      </c>
      <c r="AD80" s="64"/>
      <c r="AE80" s="63" t="s">
        <v>315</v>
      </c>
    </row>
    <row r="81" spans="1:31" ht="25.5" x14ac:dyDescent="0.25">
      <c r="A81" s="50" t="s">
        <v>270</v>
      </c>
      <c r="B81" s="51" t="s">
        <v>271</v>
      </c>
      <c r="C81" s="51" t="s">
        <v>316</v>
      </c>
      <c r="D81" s="52" t="s">
        <v>78</v>
      </c>
      <c r="E81" s="52" t="s">
        <v>77</v>
      </c>
      <c r="F81" s="52">
        <v>1</v>
      </c>
      <c r="G81" s="53" t="s">
        <v>104</v>
      </c>
      <c r="H81" s="54"/>
      <c r="I81" s="55">
        <v>1</v>
      </c>
      <c r="J81" s="56">
        <v>1</v>
      </c>
      <c r="K81" s="57"/>
      <c r="L81" s="56"/>
      <c r="M81" s="58"/>
      <c r="N81" s="59">
        <v>1</v>
      </c>
      <c r="O81" s="60"/>
      <c r="P81" s="76" t="s">
        <v>317</v>
      </c>
      <c r="Q81" s="62" t="s">
        <v>297</v>
      </c>
      <c r="R81" s="52">
        <v>1</v>
      </c>
      <c r="S81" s="63"/>
      <c r="T81" s="52"/>
      <c r="U81" s="63"/>
      <c r="V81" s="64"/>
      <c r="W81" s="64"/>
      <c r="X81" s="65">
        <v>127</v>
      </c>
      <c r="Y81" s="64"/>
      <c r="Z81" s="64"/>
      <c r="AA81" s="64"/>
      <c r="AB81" s="64"/>
      <c r="AC81" s="66" t="s">
        <v>92</v>
      </c>
      <c r="AD81" s="64"/>
      <c r="AE81" s="84" t="s">
        <v>282</v>
      </c>
    </row>
    <row r="82" spans="1:31" ht="25.5" x14ac:dyDescent="0.25">
      <c r="A82" s="50" t="s">
        <v>270</v>
      </c>
      <c r="B82" s="51" t="s">
        <v>271</v>
      </c>
      <c r="C82" s="51" t="s">
        <v>314</v>
      </c>
      <c r="D82" s="52" t="s">
        <v>78</v>
      </c>
      <c r="E82" s="52" t="s">
        <v>77</v>
      </c>
      <c r="F82" s="52">
        <v>1</v>
      </c>
      <c r="G82" s="53" t="s">
        <v>104</v>
      </c>
      <c r="H82" s="54"/>
      <c r="I82" s="57">
        <v>1</v>
      </c>
      <c r="J82" s="56">
        <v>1</v>
      </c>
      <c r="K82" s="57"/>
      <c r="L82" s="56"/>
      <c r="M82" s="58"/>
      <c r="N82" s="59">
        <v>1</v>
      </c>
      <c r="O82" s="60"/>
      <c r="P82" s="76" t="s">
        <v>318</v>
      </c>
      <c r="Q82" s="62" t="s">
        <v>131</v>
      </c>
      <c r="R82" s="52"/>
      <c r="S82" s="63"/>
      <c r="T82" s="52"/>
      <c r="U82" s="63"/>
      <c r="V82" s="64"/>
      <c r="W82" s="64"/>
      <c r="X82" s="65">
        <v>127</v>
      </c>
      <c r="Y82" s="64" t="s">
        <v>132</v>
      </c>
      <c r="Z82" s="64"/>
      <c r="AA82" s="64" t="s">
        <v>284</v>
      </c>
      <c r="AB82" s="64"/>
      <c r="AC82" s="66" t="s">
        <v>92</v>
      </c>
      <c r="AD82" s="64"/>
      <c r="AE82" s="63" t="s">
        <v>319</v>
      </c>
    </row>
    <row r="83" spans="1:31" ht="25.5" x14ac:dyDescent="0.25">
      <c r="A83" s="50" t="s">
        <v>270</v>
      </c>
      <c r="B83" s="51" t="s">
        <v>271</v>
      </c>
      <c r="C83" s="51" t="s">
        <v>314</v>
      </c>
      <c r="D83" s="52" t="s">
        <v>78</v>
      </c>
      <c r="E83" s="52" t="s">
        <v>77</v>
      </c>
      <c r="F83" s="52">
        <v>1</v>
      </c>
      <c r="G83" s="53" t="s">
        <v>104</v>
      </c>
      <c r="H83" s="54"/>
      <c r="I83" s="55"/>
      <c r="J83" s="56"/>
      <c r="K83" s="57">
        <v>1</v>
      </c>
      <c r="L83" s="56">
        <v>1</v>
      </c>
      <c r="M83" s="58"/>
      <c r="N83" s="59"/>
      <c r="O83" s="60">
        <v>1</v>
      </c>
      <c r="P83" s="76" t="s">
        <v>318</v>
      </c>
      <c r="Q83" s="62" t="s">
        <v>131</v>
      </c>
      <c r="R83" s="52"/>
      <c r="S83" s="63"/>
      <c r="T83" s="52"/>
      <c r="U83" s="63"/>
      <c r="V83" s="64"/>
      <c r="W83" s="64"/>
      <c r="X83" s="65">
        <v>127</v>
      </c>
      <c r="Y83" s="64" t="s">
        <v>132</v>
      </c>
      <c r="Z83" s="64"/>
      <c r="AA83" s="64" t="s">
        <v>286</v>
      </c>
      <c r="AB83" s="64"/>
      <c r="AC83" s="64" t="s">
        <v>83</v>
      </c>
      <c r="AD83" s="64"/>
      <c r="AE83" s="63" t="s">
        <v>320</v>
      </c>
    </row>
    <row r="84" spans="1:31" ht="38.25" x14ac:dyDescent="0.25">
      <c r="A84" s="50" t="s">
        <v>270</v>
      </c>
      <c r="B84" s="51" t="s">
        <v>271</v>
      </c>
      <c r="C84" s="51" t="s">
        <v>321</v>
      </c>
      <c r="D84" s="52" t="s">
        <v>45</v>
      </c>
      <c r="E84" s="52" t="s">
        <v>77</v>
      </c>
      <c r="F84" s="52">
        <v>1</v>
      </c>
      <c r="G84" s="53" t="s">
        <v>156</v>
      </c>
      <c r="H84" s="54"/>
      <c r="I84" s="55">
        <v>2</v>
      </c>
      <c r="J84" s="56"/>
      <c r="K84" s="57"/>
      <c r="L84" s="56"/>
      <c r="M84" s="58"/>
      <c r="N84" s="59"/>
      <c r="O84" s="60"/>
      <c r="P84" s="76" t="s">
        <v>322</v>
      </c>
      <c r="Q84" s="62" t="s">
        <v>313</v>
      </c>
      <c r="R84" s="52" t="s">
        <v>184</v>
      </c>
      <c r="S84" s="63"/>
      <c r="T84" s="52"/>
      <c r="U84" s="63"/>
      <c r="V84" s="64">
        <v>0.01</v>
      </c>
      <c r="W84" s="64"/>
      <c r="X84" s="65">
        <v>32767</v>
      </c>
      <c r="Y84" s="64"/>
      <c r="Z84" s="64"/>
      <c r="AA84" s="64"/>
      <c r="AB84" s="67" t="s">
        <v>323</v>
      </c>
      <c r="AC84" s="66" t="s">
        <v>92</v>
      </c>
      <c r="AD84" s="64"/>
      <c r="AE84" s="63" t="s">
        <v>324</v>
      </c>
    </row>
    <row r="85" spans="1:31" ht="38.25" x14ac:dyDescent="0.25">
      <c r="A85" s="50" t="s">
        <v>270</v>
      </c>
      <c r="B85" s="51" t="s">
        <v>271</v>
      </c>
      <c r="C85" s="51" t="s">
        <v>321</v>
      </c>
      <c r="D85" s="52" t="s">
        <v>45</v>
      </c>
      <c r="E85" s="52" t="s">
        <v>77</v>
      </c>
      <c r="F85" s="52">
        <v>1</v>
      </c>
      <c r="G85" s="53" t="s">
        <v>156</v>
      </c>
      <c r="H85" s="54"/>
      <c r="I85" s="55"/>
      <c r="J85" s="56"/>
      <c r="K85" s="57">
        <v>2</v>
      </c>
      <c r="L85" s="56"/>
      <c r="M85" s="58"/>
      <c r="N85" s="59"/>
      <c r="O85" s="60"/>
      <c r="P85" s="76" t="s">
        <v>322</v>
      </c>
      <c r="Q85" s="62" t="s">
        <v>313</v>
      </c>
      <c r="R85" s="52" t="s">
        <v>184</v>
      </c>
      <c r="S85" s="63"/>
      <c r="T85" s="52"/>
      <c r="U85" s="63"/>
      <c r="V85" s="64">
        <v>0.01</v>
      </c>
      <c r="W85" s="64"/>
      <c r="X85" s="65">
        <v>32767</v>
      </c>
      <c r="Y85" s="64"/>
      <c r="Z85" s="64"/>
      <c r="AA85" s="64"/>
      <c r="AB85" s="67" t="s">
        <v>323</v>
      </c>
      <c r="AC85" s="64" t="s">
        <v>83</v>
      </c>
      <c r="AD85" s="64"/>
      <c r="AE85" s="63" t="s">
        <v>324</v>
      </c>
    </row>
    <row r="86" spans="1:31" ht="25.5" x14ac:dyDescent="0.25">
      <c r="A86" s="50" t="s">
        <v>270</v>
      </c>
      <c r="B86" s="51" t="s">
        <v>271</v>
      </c>
      <c r="C86" s="51" t="s">
        <v>325</v>
      </c>
      <c r="D86" s="52" t="s">
        <v>45</v>
      </c>
      <c r="E86" s="52" t="s">
        <v>77</v>
      </c>
      <c r="F86" s="52">
        <v>1</v>
      </c>
      <c r="G86" s="53" t="s">
        <v>104</v>
      </c>
      <c r="H86" s="54"/>
      <c r="I86" s="55">
        <v>1</v>
      </c>
      <c r="J86" s="56"/>
      <c r="K86" s="57"/>
      <c r="L86" s="56"/>
      <c r="M86" s="58"/>
      <c r="N86" s="59"/>
      <c r="O86" s="60"/>
      <c r="P86" s="76" t="s">
        <v>326</v>
      </c>
      <c r="Q86" s="62" t="s">
        <v>297</v>
      </c>
      <c r="R86" s="52">
        <v>1</v>
      </c>
      <c r="S86" s="63"/>
      <c r="T86" s="52"/>
      <c r="U86" s="63"/>
      <c r="V86" s="64"/>
      <c r="W86" s="64"/>
      <c r="X86" s="65">
        <v>127</v>
      </c>
      <c r="Y86" s="64"/>
      <c r="Z86" s="64"/>
      <c r="AA86" s="64"/>
      <c r="AB86" s="64"/>
      <c r="AC86" s="66" t="s">
        <v>92</v>
      </c>
      <c r="AD86" s="64"/>
      <c r="AE86" s="84" t="s">
        <v>282</v>
      </c>
    </row>
    <row r="87" spans="1:31" ht="25.5" x14ac:dyDescent="0.25">
      <c r="A87" s="50" t="s">
        <v>270</v>
      </c>
      <c r="B87" s="51" t="s">
        <v>271</v>
      </c>
      <c r="C87" s="51" t="s">
        <v>323</v>
      </c>
      <c r="D87" s="52" t="s">
        <v>45</v>
      </c>
      <c r="E87" s="52" t="s">
        <v>77</v>
      </c>
      <c r="F87" s="52">
        <v>1</v>
      </c>
      <c r="G87" s="53" t="s">
        <v>104</v>
      </c>
      <c r="H87" s="54"/>
      <c r="I87" s="55">
        <v>1</v>
      </c>
      <c r="J87" s="56"/>
      <c r="K87" s="57"/>
      <c r="L87" s="56"/>
      <c r="M87" s="58"/>
      <c r="N87" s="59"/>
      <c r="O87" s="60"/>
      <c r="P87" s="76" t="s">
        <v>327</v>
      </c>
      <c r="Q87" s="62" t="s">
        <v>131</v>
      </c>
      <c r="R87" s="52"/>
      <c r="S87" s="63"/>
      <c r="T87" s="52"/>
      <c r="U87" s="63"/>
      <c r="V87" s="64"/>
      <c r="W87" s="64"/>
      <c r="X87" s="65">
        <v>127</v>
      </c>
      <c r="Y87" s="64" t="s">
        <v>132</v>
      </c>
      <c r="Z87" s="64"/>
      <c r="AA87" s="64" t="s">
        <v>284</v>
      </c>
      <c r="AB87" s="64"/>
      <c r="AC87" s="66" t="s">
        <v>92</v>
      </c>
      <c r="AD87" s="64"/>
      <c r="AE87" s="63" t="s">
        <v>319</v>
      </c>
    </row>
    <row r="88" spans="1:31" ht="25.5" x14ac:dyDescent="0.25">
      <c r="A88" s="50" t="s">
        <v>270</v>
      </c>
      <c r="B88" s="51" t="s">
        <v>271</v>
      </c>
      <c r="C88" s="51" t="s">
        <v>323</v>
      </c>
      <c r="D88" s="52" t="s">
        <v>45</v>
      </c>
      <c r="E88" s="52" t="s">
        <v>77</v>
      </c>
      <c r="F88" s="52">
        <v>1</v>
      </c>
      <c r="G88" s="53" t="s">
        <v>104</v>
      </c>
      <c r="H88" s="54"/>
      <c r="I88" s="55"/>
      <c r="J88" s="56"/>
      <c r="K88" s="57">
        <v>1</v>
      </c>
      <c r="L88" s="57"/>
      <c r="M88" s="58"/>
      <c r="N88" s="59"/>
      <c r="O88" s="60"/>
      <c r="P88" s="76" t="s">
        <v>327</v>
      </c>
      <c r="Q88" s="62" t="s">
        <v>131</v>
      </c>
      <c r="R88" s="52"/>
      <c r="S88" s="63"/>
      <c r="T88" s="52"/>
      <c r="U88" s="63"/>
      <c r="V88" s="64"/>
      <c r="W88" s="64"/>
      <c r="X88" s="65">
        <v>127</v>
      </c>
      <c r="Y88" s="64" t="s">
        <v>132</v>
      </c>
      <c r="Z88" s="64"/>
      <c r="AA88" s="64" t="s">
        <v>286</v>
      </c>
      <c r="AB88" s="64"/>
      <c r="AC88" s="64" t="s">
        <v>83</v>
      </c>
      <c r="AD88" s="64"/>
      <c r="AE88" s="63" t="s">
        <v>320</v>
      </c>
    </row>
    <row r="89" spans="1:31" ht="38.25" x14ac:dyDescent="0.25">
      <c r="A89" s="50" t="s">
        <v>270</v>
      </c>
      <c r="B89" s="51" t="s">
        <v>271</v>
      </c>
      <c r="C89" s="51" t="s">
        <v>328</v>
      </c>
      <c r="D89" s="52" t="s">
        <v>45</v>
      </c>
      <c r="E89" s="52" t="s">
        <v>77</v>
      </c>
      <c r="F89" s="52">
        <v>1</v>
      </c>
      <c r="G89" s="53" t="s">
        <v>156</v>
      </c>
      <c r="H89" s="54"/>
      <c r="I89" s="55">
        <v>2</v>
      </c>
      <c r="J89" s="56"/>
      <c r="K89" s="57"/>
      <c r="L89" s="56"/>
      <c r="M89" s="58"/>
      <c r="N89" s="59"/>
      <c r="O89" s="60"/>
      <c r="P89" s="76" t="s">
        <v>329</v>
      </c>
      <c r="Q89" s="62"/>
      <c r="R89" s="52" t="s">
        <v>184</v>
      </c>
      <c r="S89" s="63"/>
      <c r="T89" s="52"/>
      <c r="U89" s="63"/>
      <c r="V89" s="64">
        <v>0.01</v>
      </c>
      <c r="W89" s="64"/>
      <c r="X89" s="65">
        <v>32767</v>
      </c>
      <c r="Y89" s="64"/>
      <c r="Z89" s="64"/>
      <c r="AA89" s="64"/>
      <c r="AB89" s="64"/>
      <c r="AC89" s="66" t="s">
        <v>92</v>
      </c>
      <c r="AD89" s="64"/>
      <c r="AE89" s="84" t="s">
        <v>290</v>
      </c>
    </row>
    <row r="90" spans="1:31" ht="38.25" x14ac:dyDescent="0.25">
      <c r="A90" s="50" t="s">
        <v>270</v>
      </c>
      <c r="B90" s="51" t="s">
        <v>271</v>
      </c>
      <c r="C90" s="51" t="s">
        <v>330</v>
      </c>
      <c r="D90" s="52" t="s">
        <v>78</v>
      </c>
      <c r="E90" s="52" t="s">
        <v>77</v>
      </c>
      <c r="F90" s="52">
        <v>1</v>
      </c>
      <c r="G90" s="53" t="s">
        <v>156</v>
      </c>
      <c r="H90" s="54"/>
      <c r="I90" s="55">
        <v>2</v>
      </c>
      <c r="J90" s="56">
        <v>2</v>
      </c>
      <c r="K90" s="57"/>
      <c r="L90" s="56"/>
      <c r="M90" s="58"/>
      <c r="N90" s="59">
        <v>2</v>
      </c>
      <c r="O90" s="60"/>
      <c r="P90" s="76" t="s">
        <v>331</v>
      </c>
      <c r="Q90" s="62"/>
      <c r="R90" s="52" t="s">
        <v>184</v>
      </c>
      <c r="S90" s="63"/>
      <c r="T90" s="52"/>
      <c r="U90" s="63"/>
      <c r="V90" s="64">
        <v>0.01</v>
      </c>
      <c r="W90" s="64"/>
      <c r="X90" s="65">
        <v>32767</v>
      </c>
      <c r="Y90" s="64"/>
      <c r="Z90" s="64"/>
      <c r="AA90" s="64"/>
      <c r="AB90" s="64"/>
      <c r="AC90" s="66" t="s">
        <v>92</v>
      </c>
      <c r="AD90" s="64"/>
      <c r="AE90" s="84" t="s">
        <v>290</v>
      </c>
    </row>
    <row r="91" spans="1:31" ht="25.5" x14ac:dyDescent="0.25">
      <c r="A91" s="50" t="s">
        <v>270</v>
      </c>
      <c r="B91" s="51" t="s">
        <v>271</v>
      </c>
      <c r="C91" s="51" t="s">
        <v>332</v>
      </c>
      <c r="D91" s="52" t="s">
        <v>78</v>
      </c>
      <c r="E91" s="52" t="s">
        <v>77</v>
      </c>
      <c r="F91" s="52">
        <v>1</v>
      </c>
      <c r="G91" s="53" t="s">
        <v>156</v>
      </c>
      <c r="H91" s="54"/>
      <c r="I91" s="55">
        <v>2</v>
      </c>
      <c r="J91" s="56">
        <v>2</v>
      </c>
      <c r="K91" s="57"/>
      <c r="L91" s="56"/>
      <c r="M91" s="58"/>
      <c r="N91" s="59">
        <v>2</v>
      </c>
      <c r="O91" s="60"/>
      <c r="P91" s="76" t="s">
        <v>333</v>
      </c>
      <c r="Q91" s="62" t="s">
        <v>334</v>
      </c>
      <c r="R91" s="52" t="s">
        <v>111</v>
      </c>
      <c r="S91" s="63"/>
      <c r="T91" s="52"/>
      <c r="U91" s="63"/>
      <c r="V91" s="64">
        <v>1E-3</v>
      </c>
      <c r="W91" s="64"/>
      <c r="X91" s="65">
        <v>32767</v>
      </c>
      <c r="Y91" s="64"/>
      <c r="Z91" s="64"/>
      <c r="AA91" s="64"/>
      <c r="AB91" s="67" t="s">
        <v>335</v>
      </c>
      <c r="AC91" s="66" t="s">
        <v>92</v>
      </c>
      <c r="AD91" s="64"/>
      <c r="AE91" s="63" t="s">
        <v>336</v>
      </c>
    </row>
    <row r="92" spans="1:31" ht="25.5" x14ac:dyDescent="0.25">
      <c r="A92" s="50" t="s">
        <v>270</v>
      </c>
      <c r="B92" s="51" t="s">
        <v>271</v>
      </c>
      <c r="C92" s="51" t="s">
        <v>332</v>
      </c>
      <c r="D92" s="52" t="s">
        <v>78</v>
      </c>
      <c r="E92" s="52" t="s">
        <v>77</v>
      </c>
      <c r="F92" s="52">
        <v>1</v>
      </c>
      <c r="G92" s="53" t="s">
        <v>156</v>
      </c>
      <c r="H92" s="54"/>
      <c r="I92" s="55"/>
      <c r="J92" s="56"/>
      <c r="K92" s="57">
        <v>2</v>
      </c>
      <c r="L92" s="56">
        <v>2</v>
      </c>
      <c r="M92" s="58"/>
      <c r="N92" s="59"/>
      <c r="O92" s="60">
        <v>2</v>
      </c>
      <c r="P92" s="76" t="s">
        <v>333</v>
      </c>
      <c r="Q92" s="62" t="s">
        <v>334</v>
      </c>
      <c r="R92" s="52" t="s">
        <v>111</v>
      </c>
      <c r="S92" s="63"/>
      <c r="T92" s="52"/>
      <c r="U92" s="63"/>
      <c r="V92" s="64">
        <v>1E-3</v>
      </c>
      <c r="W92" s="64"/>
      <c r="X92" s="65">
        <v>32767</v>
      </c>
      <c r="Y92" s="64"/>
      <c r="Z92" s="64"/>
      <c r="AA92" s="64"/>
      <c r="AB92" s="67" t="s">
        <v>335</v>
      </c>
      <c r="AC92" s="64" t="s">
        <v>83</v>
      </c>
      <c r="AD92" s="64"/>
      <c r="AE92" s="63" t="s">
        <v>336</v>
      </c>
    </row>
    <row r="93" spans="1:31" ht="25.5" x14ac:dyDescent="0.25">
      <c r="A93" s="50" t="s">
        <v>270</v>
      </c>
      <c r="B93" s="51" t="s">
        <v>271</v>
      </c>
      <c r="C93" s="51" t="s">
        <v>337</v>
      </c>
      <c r="D93" s="52" t="s">
        <v>78</v>
      </c>
      <c r="E93" s="52" t="s">
        <v>77</v>
      </c>
      <c r="F93" s="52">
        <v>1</v>
      </c>
      <c r="G93" s="53" t="s">
        <v>104</v>
      </c>
      <c r="H93" s="54"/>
      <c r="I93" s="55">
        <v>1</v>
      </c>
      <c r="J93" s="56">
        <v>1</v>
      </c>
      <c r="K93" s="57"/>
      <c r="L93" s="56"/>
      <c r="M93" s="58"/>
      <c r="N93" s="59">
        <v>1</v>
      </c>
      <c r="O93" s="60"/>
      <c r="P93" s="76" t="s">
        <v>338</v>
      </c>
      <c r="Q93" s="62" t="s">
        <v>297</v>
      </c>
      <c r="R93" s="52">
        <v>1</v>
      </c>
      <c r="S93" s="63"/>
      <c r="T93" s="52"/>
      <c r="U93" s="63"/>
      <c r="V93" s="64"/>
      <c r="W93" s="64"/>
      <c r="X93" s="65">
        <v>127</v>
      </c>
      <c r="Y93" s="64"/>
      <c r="Z93" s="64"/>
      <c r="AA93" s="64"/>
      <c r="AB93" s="64"/>
      <c r="AC93" s="66" t="s">
        <v>92</v>
      </c>
      <c r="AD93" s="64"/>
      <c r="AE93" s="84" t="s">
        <v>282</v>
      </c>
    </row>
    <row r="94" spans="1:31" ht="25.5" x14ac:dyDescent="0.25">
      <c r="A94" s="50" t="s">
        <v>270</v>
      </c>
      <c r="B94" s="51" t="s">
        <v>271</v>
      </c>
      <c r="C94" s="51" t="s">
        <v>335</v>
      </c>
      <c r="D94" s="52" t="s">
        <v>78</v>
      </c>
      <c r="E94" s="52" t="s">
        <v>77</v>
      </c>
      <c r="F94" s="52">
        <v>1</v>
      </c>
      <c r="G94" s="53" t="s">
        <v>104</v>
      </c>
      <c r="H94" s="54"/>
      <c r="I94" s="57">
        <v>1</v>
      </c>
      <c r="J94" s="56">
        <v>1</v>
      </c>
      <c r="K94" s="57"/>
      <c r="L94" s="56"/>
      <c r="M94" s="58"/>
      <c r="N94" s="97">
        <v>1</v>
      </c>
      <c r="O94" s="60"/>
      <c r="P94" s="76" t="s">
        <v>339</v>
      </c>
      <c r="Q94" s="62" t="s">
        <v>131</v>
      </c>
      <c r="R94" s="52"/>
      <c r="S94" s="63"/>
      <c r="T94" s="52"/>
      <c r="U94" s="63"/>
      <c r="V94" s="64"/>
      <c r="W94" s="64"/>
      <c r="X94" s="65">
        <v>127</v>
      </c>
      <c r="Y94" s="64" t="s">
        <v>132</v>
      </c>
      <c r="Z94" s="64"/>
      <c r="AA94" s="64" t="s">
        <v>284</v>
      </c>
      <c r="AB94" s="64"/>
      <c r="AC94" s="66" t="s">
        <v>92</v>
      </c>
      <c r="AD94" s="64"/>
      <c r="AE94" s="63" t="s">
        <v>340</v>
      </c>
    </row>
    <row r="95" spans="1:31" ht="25.5" x14ac:dyDescent="0.25">
      <c r="A95" s="50" t="s">
        <v>270</v>
      </c>
      <c r="B95" s="51" t="s">
        <v>271</v>
      </c>
      <c r="C95" s="51" t="s">
        <v>335</v>
      </c>
      <c r="D95" s="52" t="s">
        <v>78</v>
      </c>
      <c r="E95" s="52" t="s">
        <v>77</v>
      </c>
      <c r="F95" s="52">
        <v>1</v>
      </c>
      <c r="G95" s="53" t="s">
        <v>104</v>
      </c>
      <c r="H95" s="54"/>
      <c r="I95" s="55"/>
      <c r="J95" s="56"/>
      <c r="K95" s="57">
        <v>1</v>
      </c>
      <c r="L95" s="56">
        <v>1</v>
      </c>
      <c r="M95" s="58"/>
      <c r="N95" s="59"/>
      <c r="O95" s="60">
        <v>1</v>
      </c>
      <c r="P95" s="76" t="s">
        <v>339</v>
      </c>
      <c r="Q95" s="62" t="s">
        <v>131</v>
      </c>
      <c r="R95" s="52"/>
      <c r="S95" s="63"/>
      <c r="T95" s="52"/>
      <c r="U95" s="63"/>
      <c r="V95" s="64"/>
      <c r="W95" s="64"/>
      <c r="X95" s="65">
        <v>127</v>
      </c>
      <c r="Y95" s="64" t="s">
        <v>132</v>
      </c>
      <c r="Z95" s="64"/>
      <c r="AA95" s="64" t="s">
        <v>286</v>
      </c>
      <c r="AB95" s="64"/>
      <c r="AC95" s="64" t="s">
        <v>83</v>
      </c>
      <c r="AD95" s="64"/>
      <c r="AE95" s="63" t="s">
        <v>341</v>
      </c>
    </row>
    <row r="96" spans="1:31" ht="38.25" x14ac:dyDescent="0.25">
      <c r="A96" s="50" t="s">
        <v>270</v>
      </c>
      <c r="B96" s="51" t="s">
        <v>271</v>
      </c>
      <c r="C96" s="51" t="s">
        <v>342</v>
      </c>
      <c r="D96" s="52" t="s">
        <v>78</v>
      </c>
      <c r="E96" s="52" t="s">
        <v>77</v>
      </c>
      <c r="F96" s="52">
        <v>1</v>
      </c>
      <c r="G96" s="53" t="s">
        <v>156</v>
      </c>
      <c r="H96" s="54"/>
      <c r="I96" s="55">
        <v>2</v>
      </c>
      <c r="J96" s="56">
        <v>2</v>
      </c>
      <c r="K96" s="57"/>
      <c r="L96" s="56"/>
      <c r="M96" s="58"/>
      <c r="N96" s="59">
        <v>2</v>
      </c>
      <c r="O96" s="60"/>
      <c r="P96" s="76" t="s">
        <v>343</v>
      </c>
      <c r="Q96" s="62"/>
      <c r="R96" s="52" t="s">
        <v>111</v>
      </c>
      <c r="S96" s="63"/>
      <c r="T96" s="52"/>
      <c r="U96" s="63"/>
      <c r="V96" s="64">
        <v>1E-3</v>
      </c>
      <c r="W96" s="64"/>
      <c r="X96" s="65">
        <v>32767</v>
      </c>
      <c r="Y96" s="64"/>
      <c r="Z96" s="64"/>
      <c r="AA96" s="64"/>
      <c r="AB96" s="64"/>
      <c r="AC96" s="66" t="s">
        <v>92</v>
      </c>
      <c r="AD96" s="64"/>
      <c r="AE96" s="84" t="s">
        <v>290</v>
      </c>
    </row>
    <row r="97" spans="1:31" ht="25.5" x14ac:dyDescent="0.25">
      <c r="A97" s="50" t="s">
        <v>270</v>
      </c>
      <c r="B97" s="51" t="s">
        <v>271</v>
      </c>
      <c r="C97" s="51" t="s">
        <v>344</v>
      </c>
      <c r="D97" s="52" t="s">
        <v>45</v>
      </c>
      <c r="E97" s="52" t="s">
        <v>77</v>
      </c>
      <c r="F97" s="52">
        <v>1</v>
      </c>
      <c r="G97" s="53" t="s">
        <v>156</v>
      </c>
      <c r="H97" s="54"/>
      <c r="I97" s="55">
        <v>2</v>
      </c>
      <c r="J97" s="56"/>
      <c r="K97" s="57"/>
      <c r="L97" s="57"/>
      <c r="M97" s="58"/>
      <c r="N97" s="59"/>
      <c r="O97" s="60"/>
      <c r="P97" s="76" t="s">
        <v>345</v>
      </c>
      <c r="Q97" s="62" t="s">
        <v>334</v>
      </c>
      <c r="R97" s="52" t="s">
        <v>111</v>
      </c>
      <c r="S97" s="63"/>
      <c r="T97" s="52"/>
      <c r="U97" s="63"/>
      <c r="V97" s="64">
        <v>1E-3</v>
      </c>
      <c r="W97" s="64"/>
      <c r="X97" s="65">
        <v>32767</v>
      </c>
      <c r="Y97" s="64"/>
      <c r="Z97" s="64"/>
      <c r="AA97" s="64"/>
      <c r="AB97" s="67" t="s">
        <v>346</v>
      </c>
      <c r="AC97" s="66" t="s">
        <v>92</v>
      </c>
      <c r="AD97" s="64"/>
      <c r="AE97" s="63" t="s">
        <v>347</v>
      </c>
    </row>
    <row r="98" spans="1:31" ht="25.5" x14ac:dyDescent="0.25">
      <c r="A98" s="50" t="s">
        <v>270</v>
      </c>
      <c r="B98" s="51" t="s">
        <v>271</v>
      </c>
      <c r="C98" s="51" t="s">
        <v>344</v>
      </c>
      <c r="D98" s="52" t="s">
        <v>45</v>
      </c>
      <c r="E98" s="52" t="s">
        <v>77</v>
      </c>
      <c r="F98" s="52">
        <v>1</v>
      </c>
      <c r="G98" s="53" t="s">
        <v>156</v>
      </c>
      <c r="H98" s="54"/>
      <c r="I98" s="55"/>
      <c r="J98" s="56"/>
      <c r="K98" s="57">
        <v>2</v>
      </c>
      <c r="L98" s="56"/>
      <c r="M98" s="58"/>
      <c r="N98" s="59"/>
      <c r="O98" s="60"/>
      <c r="P98" s="76" t="s">
        <v>345</v>
      </c>
      <c r="Q98" s="62" t="s">
        <v>334</v>
      </c>
      <c r="R98" s="52" t="s">
        <v>111</v>
      </c>
      <c r="S98" s="63"/>
      <c r="T98" s="52"/>
      <c r="U98" s="63"/>
      <c r="V98" s="64">
        <v>1E-3</v>
      </c>
      <c r="W98" s="64"/>
      <c r="X98" s="65">
        <v>32767</v>
      </c>
      <c r="Y98" s="64"/>
      <c r="Z98" s="64"/>
      <c r="AA98" s="64"/>
      <c r="AB98" s="67" t="s">
        <v>346</v>
      </c>
      <c r="AC98" s="64" t="s">
        <v>83</v>
      </c>
      <c r="AD98" s="64"/>
      <c r="AE98" s="63" t="s">
        <v>347</v>
      </c>
    </row>
    <row r="99" spans="1:31" ht="25.5" x14ac:dyDescent="0.25">
      <c r="A99" s="50" t="s">
        <v>270</v>
      </c>
      <c r="B99" s="51" t="s">
        <v>271</v>
      </c>
      <c r="C99" s="51" t="s">
        <v>348</v>
      </c>
      <c r="D99" s="52" t="s">
        <v>45</v>
      </c>
      <c r="E99" s="52" t="s">
        <v>77</v>
      </c>
      <c r="F99" s="52">
        <v>1</v>
      </c>
      <c r="G99" s="53" t="s">
        <v>104</v>
      </c>
      <c r="H99" s="54"/>
      <c r="I99" s="57">
        <v>1</v>
      </c>
      <c r="J99" s="56"/>
      <c r="K99" s="57"/>
      <c r="L99" s="56"/>
      <c r="M99" s="58"/>
      <c r="N99" s="59"/>
      <c r="O99" s="60"/>
      <c r="P99" s="76" t="s">
        <v>349</v>
      </c>
      <c r="Q99" s="62" t="s">
        <v>297</v>
      </c>
      <c r="R99" s="52">
        <v>1</v>
      </c>
      <c r="S99" s="63"/>
      <c r="T99" s="52"/>
      <c r="U99" s="63"/>
      <c r="V99" s="64"/>
      <c r="W99" s="64"/>
      <c r="X99" s="65">
        <v>127</v>
      </c>
      <c r="Y99" s="64"/>
      <c r="Z99" s="64"/>
      <c r="AA99" s="64"/>
      <c r="AB99" s="64"/>
      <c r="AC99" s="66" t="s">
        <v>92</v>
      </c>
      <c r="AD99" s="64"/>
      <c r="AE99" s="84" t="s">
        <v>282</v>
      </c>
    </row>
    <row r="100" spans="1:31" ht="25.5" x14ac:dyDescent="0.25">
      <c r="A100" s="50" t="s">
        <v>270</v>
      </c>
      <c r="B100" s="51" t="s">
        <v>271</v>
      </c>
      <c r="C100" s="51" t="s">
        <v>346</v>
      </c>
      <c r="D100" s="52" t="s">
        <v>45</v>
      </c>
      <c r="E100" s="52" t="s">
        <v>77</v>
      </c>
      <c r="F100" s="52">
        <v>1</v>
      </c>
      <c r="G100" s="53" t="s">
        <v>104</v>
      </c>
      <c r="H100" s="54"/>
      <c r="I100" s="55">
        <v>1</v>
      </c>
      <c r="J100" s="56"/>
      <c r="K100" s="57"/>
      <c r="L100" s="56"/>
      <c r="M100" s="58"/>
      <c r="N100" s="59"/>
      <c r="O100" s="60"/>
      <c r="P100" s="76" t="s">
        <v>350</v>
      </c>
      <c r="Q100" s="62" t="s">
        <v>131</v>
      </c>
      <c r="R100" s="52"/>
      <c r="S100" s="63"/>
      <c r="T100" s="52"/>
      <c r="U100" s="63"/>
      <c r="V100" s="64"/>
      <c r="W100" s="64"/>
      <c r="X100" s="65">
        <v>127</v>
      </c>
      <c r="Y100" s="64" t="s">
        <v>132</v>
      </c>
      <c r="Z100" s="64"/>
      <c r="AA100" s="64" t="s">
        <v>284</v>
      </c>
      <c r="AB100" s="64"/>
      <c r="AC100" s="66" t="s">
        <v>92</v>
      </c>
      <c r="AD100" s="64"/>
      <c r="AE100" s="63" t="s">
        <v>340</v>
      </c>
    </row>
    <row r="101" spans="1:31" ht="25.5" x14ac:dyDescent="0.25">
      <c r="A101" s="50" t="s">
        <v>270</v>
      </c>
      <c r="B101" s="51" t="s">
        <v>271</v>
      </c>
      <c r="C101" s="51" t="s">
        <v>346</v>
      </c>
      <c r="D101" s="52" t="s">
        <v>45</v>
      </c>
      <c r="E101" s="52" t="s">
        <v>77</v>
      </c>
      <c r="F101" s="52">
        <v>1</v>
      </c>
      <c r="G101" s="53" t="s">
        <v>104</v>
      </c>
      <c r="H101" s="54"/>
      <c r="I101" s="57"/>
      <c r="J101" s="56"/>
      <c r="K101" s="57">
        <v>1</v>
      </c>
      <c r="L101" s="56"/>
      <c r="M101" s="58"/>
      <c r="N101" s="97"/>
      <c r="O101" s="60"/>
      <c r="P101" s="76" t="s">
        <v>350</v>
      </c>
      <c r="Q101" s="62" t="s">
        <v>131</v>
      </c>
      <c r="R101" s="52"/>
      <c r="S101" s="63"/>
      <c r="T101" s="52"/>
      <c r="U101" s="63"/>
      <c r="V101" s="64"/>
      <c r="W101" s="64"/>
      <c r="X101" s="65">
        <v>127</v>
      </c>
      <c r="Y101" s="64" t="s">
        <v>132</v>
      </c>
      <c r="Z101" s="64"/>
      <c r="AA101" s="64" t="s">
        <v>286</v>
      </c>
      <c r="AB101" s="64"/>
      <c r="AC101" s="64" t="s">
        <v>83</v>
      </c>
      <c r="AD101" s="64"/>
      <c r="AE101" s="63" t="s">
        <v>341</v>
      </c>
    </row>
    <row r="102" spans="1:31" ht="38.25" x14ac:dyDescent="0.25">
      <c r="A102" s="50" t="s">
        <v>270</v>
      </c>
      <c r="B102" s="51" t="s">
        <v>271</v>
      </c>
      <c r="C102" s="51" t="s">
        <v>351</v>
      </c>
      <c r="D102" s="52" t="s">
        <v>45</v>
      </c>
      <c r="E102" s="52" t="s">
        <v>77</v>
      </c>
      <c r="F102" s="52">
        <v>1</v>
      </c>
      <c r="G102" s="53" t="s">
        <v>156</v>
      </c>
      <c r="H102" s="54"/>
      <c r="I102" s="57">
        <v>2</v>
      </c>
      <c r="J102" s="56"/>
      <c r="K102" s="57"/>
      <c r="L102" s="56"/>
      <c r="M102" s="58"/>
      <c r="N102" s="97"/>
      <c r="O102" s="60"/>
      <c r="P102" s="76" t="s">
        <v>352</v>
      </c>
      <c r="Q102" s="62"/>
      <c r="R102" s="52" t="s">
        <v>111</v>
      </c>
      <c r="S102" s="63"/>
      <c r="T102" s="52"/>
      <c r="U102" s="63"/>
      <c r="V102" s="64">
        <v>1E-3</v>
      </c>
      <c r="W102" s="64"/>
      <c r="X102" s="65">
        <v>32767</v>
      </c>
      <c r="Y102" s="64"/>
      <c r="Z102" s="64"/>
      <c r="AA102" s="64"/>
      <c r="AB102" s="64"/>
      <c r="AC102" s="66" t="s">
        <v>92</v>
      </c>
      <c r="AD102" s="64"/>
      <c r="AE102" s="84" t="s">
        <v>290</v>
      </c>
    </row>
    <row r="103" spans="1:31" ht="38.25" x14ac:dyDescent="0.25">
      <c r="A103" s="50" t="s">
        <v>270</v>
      </c>
      <c r="B103" s="51" t="s">
        <v>271</v>
      </c>
      <c r="C103" s="51" t="s">
        <v>353</v>
      </c>
      <c r="D103" s="52" t="s">
        <v>78</v>
      </c>
      <c r="E103" s="52" t="s">
        <v>77</v>
      </c>
      <c r="F103" s="52">
        <v>1</v>
      </c>
      <c r="G103" s="53" t="s">
        <v>90</v>
      </c>
      <c r="H103" s="54"/>
      <c r="I103" s="55">
        <v>4</v>
      </c>
      <c r="J103" s="56"/>
      <c r="K103" s="57"/>
      <c r="L103" s="56"/>
      <c r="M103" s="58"/>
      <c r="N103" s="59">
        <v>4</v>
      </c>
      <c r="O103" s="60"/>
      <c r="P103" s="76" t="s">
        <v>354</v>
      </c>
      <c r="Q103" s="62" t="s">
        <v>355</v>
      </c>
      <c r="R103" s="52" t="s">
        <v>111</v>
      </c>
      <c r="S103" s="63"/>
      <c r="T103" s="52"/>
      <c r="U103" s="63"/>
      <c r="V103" s="64">
        <v>1E-4</v>
      </c>
      <c r="W103" s="64"/>
      <c r="X103" s="67">
        <v>2147483647</v>
      </c>
      <c r="Y103" s="64"/>
      <c r="Z103" s="64"/>
      <c r="AA103" s="64"/>
      <c r="AB103" s="64"/>
      <c r="AC103" s="66" t="s">
        <v>92</v>
      </c>
      <c r="AD103" s="64"/>
      <c r="AE103" s="84" t="s">
        <v>356</v>
      </c>
    </row>
    <row r="104" spans="1:31" ht="38.25" x14ac:dyDescent="0.25">
      <c r="A104" s="50" t="s">
        <v>270</v>
      </c>
      <c r="B104" s="51" t="s">
        <v>271</v>
      </c>
      <c r="C104" s="51" t="s">
        <v>353</v>
      </c>
      <c r="D104" s="52" t="s">
        <v>78</v>
      </c>
      <c r="E104" s="52" t="s">
        <v>77</v>
      </c>
      <c r="F104" s="52">
        <v>1</v>
      </c>
      <c r="G104" s="53" t="s">
        <v>90</v>
      </c>
      <c r="H104" s="54"/>
      <c r="I104" s="55"/>
      <c r="J104" s="56"/>
      <c r="K104" s="57">
        <v>4</v>
      </c>
      <c r="L104" s="56"/>
      <c r="M104" s="58"/>
      <c r="N104" s="59"/>
      <c r="O104" s="60">
        <v>4</v>
      </c>
      <c r="P104" s="76" t="s">
        <v>354</v>
      </c>
      <c r="Q104" s="62" t="s">
        <v>355</v>
      </c>
      <c r="R104" s="52" t="s">
        <v>111</v>
      </c>
      <c r="S104" s="63"/>
      <c r="T104" s="52"/>
      <c r="U104" s="63"/>
      <c r="V104" s="64">
        <v>1E-4</v>
      </c>
      <c r="W104" s="64"/>
      <c r="X104" s="67">
        <v>2147483647</v>
      </c>
      <c r="Y104" s="64"/>
      <c r="Z104" s="64"/>
      <c r="AA104" s="64"/>
      <c r="AB104" s="64"/>
      <c r="AC104" s="64" t="s">
        <v>83</v>
      </c>
      <c r="AD104" s="64"/>
      <c r="AE104" s="84" t="s">
        <v>356</v>
      </c>
    </row>
    <row r="105" spans="1:31" ht="51" x14ac:dyDescent="0.25">
      <c r="A105" s="50" t="s">
        <v>270</v>
      </c>
      <c r="B105" s="51" t="s">
        <v>271</v>
      </c>
      <c r="C105" s="51" t="s">
        <v>357</v>
      </c>
      <c r="D105" s="52" t="s">
        <v>45</v>
      </c>
      <c r="E105" s="52" t="s">
        <v>77</v>
      </c>
      <c r="F105" s="52">
        <v>1</v>
      </c>
      <c r="G105" s="53" t="s">
        <v>90</v>
      </c>
      <c r="H105" s="54"/>
      <c r="I105" s="55">
        <v>4</v>
      </c>
      <c r="J105" s="56"/>
      <c r="K105" s="57"/>
      <c r="L105" s="56"/>
      <c r="M105" s="58"/>
      <c r="N105" s="59"/>
      <c r="O105" s="60"/>
      <c r="P105" s="76" t="s">
        <v>358</v>
      </c>
      <c r="Q105" s="62" t="s">
        <v>355</v>
      </c>
      <c r="R105" s="52" t="s">
        <v>111</v>
      </c>
      <c r="S105" s="63"/>
      <c r="T105" s="52"/>
      <c r="U105" s="63"/>
      <c r="V105" s="64">
        <v>1E-4</v>
      </c>
      <c r="W105" s="64"/>
      <c r="X105" s="67">
        <v>2147483647</v>
      </c>
      <c r="Y105" s="64"/>
      <c r="Z105" s="64"/>
      <c r="AA105" s="64"/>
      <c r="AB105" s="64"/>
      <c r="AC105" s="66" t="s">
        <v>92</v>
      </c>
      <c r="AD105" s="64"/>
      <c r="AE105" s="84" t="s">
        <v>359</v>
      </c>
    </row>
    <row r="106" spans="1:31" ht="51" x14ac:dyDescent="0.25">
      <c r="A106" s="50" t="s">
        <v>270</v>
      </c>
      <c r="B106" s="51" t="s">
        <v>271</v>
      </c>
      <c r="C106" s="51" t="s">
        <v>357</v>
      </c>
      <c r="D106" s="52" t="s">
        <v>45</v>
      </c>
      <c r="E106" s="52" t="s">
        <v>77</v>
      </c>
      <c r="F106" s="52">
        <v>1</v>
      </c>
      <c r="G106" s="53" t="s">
        <v>90</v>
      </c>
      <c r="H106" s="54"/>
      <c r="I106" s="55"/>
      <c r="J106" s="56"/>
      <c r="K106" s="57">
        <v>4</v>
      </c>
      <c r="L106" s="57"/>
      <c r="M106" s="58"/>
      <c r="N106" s="59"/>
      <c r="O106" s="60"/>
      <c r="P106" s="76" t="s">
        <v>358</v>
      </c>
      <c r="Q106" s="62" t="s">
        <v>355</v>
      </c>
      <c r="R106" s="52" t="s">
        <v>111</v>
      </c>
      <c r="S106" s="63"/>
      <c r="T106" s="52"/>
      <c r="U106" s="63"/>
      <c r="V106" s="64">
        <v>1E-4</v>
      </c>
      <c r="W106" s="64"/>
      <c r="X106" s="67">
        <v>2147483647</v>
      </c>
      <c r="Y106" s="64"/>
      <c r="Z106" s="64"/>
      <c r="AA106" s="64"/>
      <c r="AB106" s="64"/>
      <c r="AC106" s="64" t="s">
        <v>83</v>
      </c>
      <c r="AD106" s="64"/>
      <c r="AE106" s="84" t="s">
        <v>359</v>
      </c>
    </row>
    <row r="107" spans="1:31" ht="25.5" x14ac:dyDescent="0.25">
      <c r="A107" s="50" t="s">
        <v>360</v>
      </c>
      <c r="B107" s="51" t="s">
        <v>361</v>
      </c>
      <c r="C107" s="51" t="s">
        <v>362</v>
      </c>
      <c r="D107" s="52" t="s">
        <v>78</v>
      </c>
      <c r="E107" s="52" t="s">
        <v>77</v>
      </c>
      <c r="F107" s="52">
        <v>1</v>
      </c>
      <c r="G107" s="53" t="s">
        <v>90</v>
      </c>
      <c r="H107" s="54"/>
      <c r="I107" s="55"/>
      <c r="J107" s="56"/>
      <c r="K107" s="57">
        <v>4</v>
      </c>
      <c r="L107" s="56">
        <v>4</v>
      </c>
      <c r="M107" s="58"/>
      <c r="N107" s="59"/>
      <c r="O107" s="60">
        <v>4</v>
      </c>
      <c r="P107" s="76" t="s">
        <v>363</v>
      </c>
      <c r="Q107" s="62"/>
      <c r="R107" s="52">
        <v>1</v>
      </c>
      <c r="S107" s="63"/>
      <c r="T107" s="52"/>
      <c r="U107" s="63"/>
      <c r="V107" s="209">
        <v>1E-4</v>
      </c>
      <c r="W107" s="64"/>
      <c r="X107" s="67">
        <v>2147483647</v>
      </c>
      <c r="Y107" s="64"/>
      <c r="Z107" s="64"/>
      <c r="AA107" s="64"/>
      <c r="AB107" s="64"/>
      <c r="AC107" s="64" t="s">
        <v>83</v>
      </c>
      <c r="AD107" s="64"/>
      <c r="AE107" s="99" t="s">
        <v>364</v>
      </c>
    </row>
    <row r="108" spans="1:31" ht="25.5" x14ac:dyDescent="0.25">
      <c r="A108" s="50" t="s">
        <v>360</v>
      </c>
      <c r="B108" s="51" t="s">
        <v>361</v>
      </c>
      <c r="C108" s="51" t="s">
        <v>365</v>
      </c>
      <c r="D108" s="52" t="s">
        <v>78</v>
      </c>
      <c r="E108" s="52" t="s">
        <v>77</v>
      </c>
      <c r="F108" s="52">
        <v>1</v>
      </c>
      <c r="G108" s="53" t="s">
        <v>90</v>
      </c>
      <c r="H108" s="54"/>
      <c r="I108" s="55"/>
      <c r="J108" s="56"/>
      <c r="K108" s="57">
        <v>4</v>
      </c>
      <c r="L108" s="56">
        <v>4</v>
      </c>
      <c r="M108" s="58"/>
      <c r="N108" s="59"/>
      <c r="O108" s="60">
        <v>4</v>
      </c>
      <c r="P108" s="76" t="s">
        <v>366</v>
      </c>
      <c r="Q108" s="62"/>
      <c r="R108" s="52" t="s">
        <v>242</v>
      </c>
      <c r="S108" s="63"/>
      <c r="T108" s="52"/>
      <c r="U108" s="63"/>
      <c r="V108" s="64">
        <v>1.0000000000000001E-15</v>
      </c>
      <c r="W108" s="64"/>
      <c r="X108" s="67">
        <v>2147483647</v>
      </c>
      <c r="Y108" s="64"/>
      <c r="Z108" s="64"/>
      <c r="AA108" s="64"/>
      <c r="AB108" s="64"/>
      <c r="AC108" s="64" t="s">
        <v>83</v>
      </c>
      <c r="AD108" s="64"/>
      <c r="AE108" s="84" t="s">
        <v>367</v>
      </c>
    </row>
    <row r="109" spans="1:31" ht="25.5" x14ac:dyDescent="0.25">
      <c r="A109" s="50" t="s">
        <v>360</v>
      </c>
      <c r="B109" s="51" t="s">
        <v>361</v>
      </c>
      <c r="C109" s="51" t="s">
        <v>368</v>
      </c>
      <c r="D109" s="52" t="s">
        <v>78</v>
      </c>
      <c r="E109" s="52" t="s">
        <v>77</v>
      </c>
      <c r="F109" s="52">
        <v>1</v>
      </c>
      <c r="G109" s="53" t="s">
        <v>90</v>
      </c>
      <c r="H109" s="54"/>
      <c r="I109" s="55"/>
      <c r="J109" s="56"/>
      <c r="K109" s="57">
        <v>4</v>
      </c>
      <c r="L109" s="56">
        <v>4</v>
      </c>
      <c r="M109" s="58"/>
      <c r="N109" s="59"/>
      <c r="O109" s="60">
        <v>4</v>
      </c>
      <c r="P109" s="76" t="s">
        <v>369</v>
      </c>
      <c r="Q109" s="62" t="s">
        <v>178</v>
      </c>
      <c r="R109" s="52" t="s">
        <v>111</v>
      </c>
      <c r="S109" s="63"/>
      <c r="T109" s="52"/>
      <c r="U109" s="63"/>
      <c r="V109" s="64">
        <v>1E-4</v>
      </c>
      <c r="W109" s="64">
        <v>1300000</v>
      </c>
      <c r="X109" s="67">
        <v>2147483647</v>
      </c>
      <c r="Y109" s="64"/>
      <c r="Z109" s="64"/>
      <c r="AA109" s="64"/>
      <c r="AB109" s="64"/>
      <c r="AC109" s="64" t="s">
        <v>83</v>
      </c>
      <c r="AD109" s="64"/>
      <c r="AE109" s="84" t="s">
        <v>370</v>
      </c>
    </row>
    <row r="110" spans="1:31" ht="38.25" x14ac:dyDescent="0.25">
      <c r="A110" s="50" t="s">
        <v>360</v>
      </c>
      <c r="B110" s="51" t="s">
        <v>361</v>
      </c>
      <c r="C110" s="51" t="s">
        <v>371</v>
      </c>
      <c r="D110" s="52" t="s">
        <v>78</v>
      </c>
      <c r="E110" s="52" t="s">
        <v>77</v>
      </c>
      <c r="F110" s="52">
        <v>1</v>
      </c>
      <c r="G110" s="53" t="s">
        <v>156</v>
      </c>
      <c r="H110" s="54"/>
      <c r="I110" s="55"/>
      <c r="J110" s="56"/>
      <c r="K110" s="57">
        <v>2</v>
      </c>
      <c r="L110" s="56">
        <v>2</v>
      </c>
      <c r="M110" s="58"/>
      <c r="N110" s="59"/>
      <c r="O110" s="60">
        <v>2</v>
      </c>
      <c r="P110" s="76" t="s">
        <v>372</v>
      </c>
      <c r="Q110" s="62" t="s">
        <v>313</v>
      </c>
      <c r="R110" s="52" t="s">
        <v>184</v>
      </c>
      <c r="S110" s="63"/>
      <c r="T110" s="52"/>
      <c r="U110" s="63"/>
      <c r="V110" s="64">
        <v>0.01</v>
      </c>
      <c r="W110" s="64"/>
      <c r="X110" s="65">
        <v>32767</v>
      </c>
      <c r="Y110" s="64"/>
      <c r="Z110" s="64"/>
      <c r="AA110" s="64"/>
      <c r="AB110" s="64"/>
      <c r="AC110" s="64" t="s">
        <v>83</v>
      </c>
      <c r="AD110" s="64"/>
      <c r="AE110" s="84" t="s">
        <v>373</v>
      </c>
    </row>
    <row r="111" spans="1:31" ht="38.25" x14ac:dyDescent="0.25">
      <c r="A111" s="50" t="s">
        <v>374</v>
      </c>
      <c r="B111" s="51" t="s">
        <v>375</v>
      </c>
      <c r="C111" s="51" t="s">
        <v>376</v>
      </c>
      <c r="D111" s="52" t="s">
        <v>45</v>
      </c>
      <c r="E111" s="52" t="s">
        <v>77</v>
      </c>
      <c r="F111" s="52">
        <v>1</v>
      </c>
      <c r="G111" s="53" t="s">
        <v>156</v>
      </c>
      <c r="H111" s="54"/>
      <c r="I111" s="55">
        <v>2</v>
      </c>
      <c r="J111" s="56"/>
      <c r="K111" s="57"/>
      <c r="L111" s="56"/>
      <c r="M111" s="58"/>
      <c r="N111" s="59"/>
      <c r="O111" s="60"/>
      <c r="P111" s="76" t="s">
        <v>377</v>
      </c>
      <c r="Q111" s="62"/>
      <c r="R111" s="52" t="s">
        <v>277</v>
      </c>
      <c r="S111" s="63"/>
      <c r="T111" s="52"/>
      <c r="U111" s="63"/>
      <c r="V111" s="64">
        <v>1E-4</v>
      </c>
      <c r="W111" s="64"/>
      <c r="X111" s="65">
        <v>32767</v>
      </c>
      <c r="Y111" s="64"/>
      <c r="Z111" s="64"/>
      <c r="AA111" s="64"/>
      <c r="AB111" s="64"/>
      <c r="AC111" s="66" t="s">
        <v>92</v>
      </c>
      <c r="AD111" s="64" t="s">
        <v>378</v>
      </c>
      <c r="AE111" s="84" t="s">
        <v>379</v>
      </c>
    </row>
    <row r="112" spans="1:31" ht="38.25" x14ac:dyDescent="0.25">
      <c r="A112" s="50" t="s">
        <v>374</v>
      </c>
      <c r="B112" s="51" t="s">
        <v>375</v>
      </c>
      <c r="C112" s="51" t="s">
        <v>380</v>
      </c>
      <c r="D112" s="52" t="s">
        <v>78</v>
      </c>
      <c r="E112" s="52" t="s">
        <v>77</v>
      </c>
      <c r="F112" s="52">
        <v>1</v>
      </c>
      <c r="G112" s="53" t="s">
        <v>90</v>
      </c>
      <c r="H112" s="54"/>
      <c r="I112" s="55">
        <v>4</v>
      </c>
      <c r="J112" s="56">
        <v>4</v>
      </c>
      <c r="K112" s="57"/>
      <c r="L112" s="56"/>
      <c r="M112" s="58"/>
      <c r="N112" s="59">
        <v>4</v>
      </c>
      <c r="O112" s="60"/>
      <c r="P112" s="98" t="s">
        <v>381</v>
      </c>
      <c r="Q112" s="62"/>
      <c r="R112" s="52" t="s">
        <v>111</v>
      </c>
      <c r="S112" s="63"/>
      <c r="T112" s="52"/>
      <c r="U112" s="63"/>
      <c r="V112" s="64">
        <v>1E-4</v>
      </c>
      <c r="W112" s="64"/>
      <c r="X112" s="67">
        <v>2147483647</v>
      </c>
      <c r="Y112" s="64"/>
      <c r="Z112" s="64"/>
      <c r="AA112" s="64"/>
      <c r="AB112" s="64"/>
      <c r="AC112" s="66" t="s">
        <v>92</v>
      </c>
      <c r="AD112" s="64" t="s">
        <v>378</v>
      </c>
      <c r="AE112" s="84" t="s">
        <v>382</v>
      </c>
    </row>
    <row r="113" spans="1:31" ht="38.25" x14ac:dyDescent="0.25">
      <c r="A113" s="50" t="s">
        <v>374</v>
      </c>
      <c r="B113" s="51" t="s">
        <v>375</v>
      </c>
      <c r="C113" s="51" t="s">
        <v>383</v>
      </c>
      <c r="D113" s="52" t="s">
        <v>45</v>
      </c>
      <c r="E113" s="52" t="s">
        <v>77</v>
      </c>
      <c r="F113" s="52">
        <v>1</v>
      </c>
      <c r="G113" s="53" t="s">
        <v>90</v>
      </c>
      <c r="H113" s="54"/>
      <c r="I113" s="55">
        <v>4</v>
      </c>
      <c r="J113" s="56"/>
      <c r="K113" s="57"/>
      <c r="L113" s="56"/>
      <c r="M113" s="58"/>
      <c r="N113" s="59"/>
      <c r="O113" s="60"/>
      <c r="P113" s="98" t="s">
        <v>384</v>
      </c>
      <c r="Q113" s="62"/>
      <c r="R113" s="52" t="s">
        <v>111</v>
      </c>
      <c r="S113" s="63"/>
      <c r="T113" s="52"/>
      <c r="U113" s="63"/>
      <c r="V113" s="64">
        <v>1E-4</v>
      </c>
      <c r="W113" s="64"/>
      <c r="X113" s="67">
        <v>2147483647</v>
      </c>
      <c r="Y113" s="64"/>
      <c r="Z113" s="64"/>
      <c r="AA113" s="64"/>
      <c r="AB113" s="64"/>
      <c r="AC113" s="66" t="s">
        <v>92</v>
      </c>
      <c r="AD113" s="64" t="s">
        <v>378</v>
      </c>
      <c r="AE113" s="84" t="s">
        <v>385</v>
      </c>
    </row>
    <row r="114" spans="1:31" ht="38.25" x14ac:dyDescent="0.25">
      <c r="A114" s="50" t="s">
        <v>374</v>
      </c>
      <c r="B114" s="51" t="s">
        <v>375</v>
      </c>
      <c r="C114" s="51" t="s">
        <v>386</v>
      </c>
      <c r="D114" s="52" t="s">
        <v>78</v>
      </c>
      <c r="E114" s="52" t="s">
        <v>77</v>
      </c>
      <c r="F114" s="52">
        <v>1</v>
      </c>
      <c r="G114" s="53" t="s">
        <v>156</v>
      </c>
      <c r="H114" s="54"/>
      <c r="I114" s="55">
        <v>2</v>
      </c>
      <c r="J114" s="56">
        <v>2</v>
      </c>
      <c r="K114" s="57"/>
      <c r="L114" s="56"/>
      <c r="M114" s="58"/>
      <c r="N114" s="59">
        <v>2</v>
      </c>
      <c r="O114" s="60"/>
      <c r="P114" s="98" t="s">
        <v>387</v>
      </c>
      <c r="Q114" s="62"/>
      <c r="R114" s="52" t="s">
        <v>184</v>
      </c>
      <c r="S114" s="63"/>
      <c r="T114" s="52"/>
      <c r="U114" s="63"/>
      <c r="V114" s="64">
        <v>0.01</v>
      </c>
      <c r="W114" s="64"/>
      <c r="X114" s="65">
        <v>32767</v>
      </c>
      <c r="Y114" s="64"/>
      <c r="Z114" s="64"/>
      <c r="AA114" s="64"/>
      <c r="AB114" s="64"/>
      <c r="AC114" s="66" t="s">
        <v>92</v>
      </c>
      <c r="AD114" s="64" t="s">
        <v>378</v>
      </c>
      <c r="AE114" s="84" t="s">
        <v>388</v>
      </c>
    </row>
    <row r="115" spans="1:31" ht="38.25" x14ac:dyDescent="0.25">
      <c r="A115" s="50" t="s">
        <v>374</v>
      </c>
      <c r="B115" s="51" t="s">
        <v>375</v>
      </c>
      <c r="C115" s="51" t="s">
        <v>389</v>
      </c>
      <c r="D115" s="52" t="s">
        <v>45</v>
      </c>
      <c r="E115" s="52" t="s">
        <v>77</v>
      </c>
      <c r="F115" s="52">
        <v>1</v>
      </c>
      <c r="G115" s="53" t="s">
        <v>156</v>
      </c>
      <c r="H115" s="54"/>
      <c r="I115" s="55">
        <v>2</v>
      </c>
      <c r="J115" s="56"/>
      <c r="K115" s="57"/>
      <c r="L115" s="56"/>
      <c r="M115" s="58"/>
      <c r="N115" s="59"/>
      <c r="O115" s="60"/>
      <c r="P115" s="98" t="s">
        <v>390</v>
      </c>
      <c r="Q115" s="62"/>
      <c r="R115" s="52" t="s">
        <v>184</v>
      </c>
      <c r="S115" s="63"/>
      <c r="T115" s="52"/>
      <c r="U115" s="63"/>
      <c r="V115" s="64">
        <v>0.01</v>
      </c>
      <c r="W115" s="64"/>
      <c r="X115" s="65">
        <v>32767</v>
      </c>
      <c r="Y115" s="64"/>
      <c r="Z115" s="64"/>
      <c r="AA115" s="64"/>
      <c r="AB115" s="64"/>
      <c r="AC115" s="66" t="s">
        <v>92</v>
      </c>
      <c r="AD115" s="64" t="s">
        <v>378</v>
      </c>
      <c r="AE115" s="84" t="s">
        <v>391</v>
      </c>
    </row>
    <row r="116" spans="1:31" ht="38.25" x14ac:dyDescent="0.25">
      <c r="A116" s="50" t="s">
        <v>374</v>
      </c>
      <c r="B116" s="51" t="s">
        <v>375</v>
      </c>
      <c r="C116" s="51" t="s">
        <v>392</v>
      </c>
      <c r="D116" s="52" t="s">
        <v>78</v>
      </c>
      <c r="E116" s="52" t="s">
        <v>77</v>
      </c>
      <c r="F116" s="52">
        <v>1</v>
      </c>
      <c r="G116" s="53" t="s">
        <v>156</v>
      </c>
      <c r="H116" s="54"/>
      <c r="I116" s="55">
        <v>2</v>
      </c>
      <c r="J116" s="56">
        <v>2</v>
      </c>
      <c r="K116" s="57"/>
      <c r="L116" s="56"/>
      <c r="M116" s="58"/>
      <c r="N116" s="59">
        <v>2</v>
      </c>
      <c r="O116" s="60"/>
      <c r="P116" s="98" t="s">
        <v>393</v>
      </c>
      <c r="Q116" s="62"/>
      <c r="R116" s="52" t="s">
        <v>111</v>
      </c>
      <c r="S116" s="63"/>
      <c r="T116" s="52"/>
      <c r="U116" s="63"/>
      <c r="V116" s="64">
        <v>1E-4</v>
      </c>
      <c r="W116" s="64"/>
      <c r="X116" s="65">
        <v>32767</v>
      </c>
      <c r="Y116" s="64"/>
      <c r="Z116" s="64"/>
      <c r="AA116" s="64"/>
      <c r="AB116" s="64"/>
      <c r="AC116" s="66" t="s">
        <v>92</v>
      </c>
      <c r="AD116" s="64" t="s">
        <v>378</v>
      </c>
      <c r="AE116" s="84" t="s">
        <v>394</v>
      </c>
    </row>
    <row r="117" spans="1:31" ht="38.25" x14ac:dyDescent="0.25">
      <c r="A117" s="50" t="s">
        <v>374</v>
      </c>
      <c r="B117" s="51" t="s">
        <v>375</v>
      </c>
      <c r="C117" s="51" t="s">
        <v>395</v>
      </c>
      <c r="D117" s="52" t="s">
        <v>45</v>
      </c>
      <c r="E117" s="52" t="s">
        <v>77</v>
      </c>
      <c r="F117" s="52">
        <v>1</v>
      </c>
      <c r="G117" s="53" t="s">
        <v>156</v>
      </c>
      <c r="H117" s="54"/>
      <c r="I117" s="55">
        <v>2</v>
      </c>
      <c r="J117" s="56"/>
      <c r="K117" s="57"/>
      <c r="L117" s="56"/>
      <c r="M117" s="58"/>
      <c r="N117" s="59"/>
      <c r="O117" s="60"/>
      <c r="P117" s="98" t="s">
        <v>396</v>
      </c>
      <c r="Q117" s="62"/>
      <c r="R117" s="52" t="s">
        <v>111</v>
      </c>
      <c r="S117" s="63"/>
      <c r="T117" s="52"/>
      <c r="U117" s="63"/>
      <c r="V117" s="64">
        <v>1E-4</v>
      </c>
      <c r="W117" s="64"/>
      <c r="X117" s="65">
        <v>32767</v>
      </c>
      <c r="Y117" s="64"/>
      <c r="Z117" s="64"/>
      <c r="AA117" s="64"/>
      <c r="AB117" s="64"/>
      <c r="AC117" s="66" t="s">
        <v>92</v>
      </c>
      <c r="AD117" s="64" t="s">
        <v>378</v>
      </c>
      <c r="AE117" s="84" t="s">
        <v>397</v>
      </c>
    </row>
    <row r="118" spans="1:31" ht="25.5" x14ac:dyDescent="0.25">
      <c r="A118" s="50" t="s">
        <v>374</v>
      </c>
      <c r="B118" s="51" t="s">
        <v>375</v>
      </c>
      <c r="C118" s="51" t="s">
        <v>398</v>
      </c>
      <c r="D118" s="52" t="s">
        <v>45</v>
      </c>
      <c r="E118" s="52" t="s">
        <v>77</v>
      </c>
      <c r="F118" s="52">
        <v>1</v>
      </c>
      <c r="G118" s="53" t="s">
        <v>156</v>
      </c>
      <c r="H118" s="54"/>
      <c r="I118" s="55">
        <v>2</v>
      </c>
      <c r="J118" s="56"/>
      <c r="K118" s="57"/>
      <c r="L118" s="56"/>
      <c r="M118" s="58"/>
      <c r="N118" s="59"/>
      <c r="O118" s="60"/>
      <c r="P118" s="98" t="s">
        <v>399</v>
      </c>
      <c r="Q118" s="62"/>
      <c r="R118" s="52" t="s">
        <v>277</v>
      </c>
      <c r="S118" s="63"/>
      <c r="T118" s="52"/>
      <c r="U118" s="63"/>
      <c r="V118" s="64">
        <v>1E-4</v>
      </c>
      <c r="W118" s="64"/>
      <c r="X118" s="65">
        <v>32767</v>
      </c>
      <c r="Y118" s="64"/>
      <c r="Z118" s="64"/>
      <c r="AA118" s="64"/>
      <c r="AB118" s="64"/>
      <c r="AC118" s="66" t="s">
        <v>92</v>
      </c>
      <c r="AD118" s="64"/>
      <c r="AE118" s="84" t="s">
        <v>400</v>
      </c>
    </row>
    <row r="119" spans="1:31" ht="25.5" x14ac:dyDescent="0.25">
      <c r="A119" s="50" t="s">
        <v>374</v>
      </c>
      <c r="B119" s="51" t="s">
        <v>375</v>
      </c>
      <c r="C119" s="51" t="s">
        <v>398</v>
      </c>
      <c r="D119" s="52" t="s">
        <v>45</v>
      </c>
      <c r="E119" s="52" t="s">
        <v>77</v>
      </c>
      <c r="F119" s="52">
        <v>1</v>
      </c>
      <c r="G119" s="53" t="s">
        <v>156</v>
      </c>
      <c r="H119" s="54"/>
      <c r="I119" s="55"/>
      <c r="J119" s="56"/>
      <c r="K119" s="57">
        <v>2</v>
      </c>
      <c r="L119" s="56"/>
      <c r="M119" s="58"/>
      <c r="N119" s="59"/>
      <c r="O119" s="60"/>
      <c r="P119" s="98" t="s">
        <v>399</v>
      </c>
      <c r="Q119" s="62"/>
      <c r="R119" s="52" t="s">
        <v>277</v>
      </c>
      <c r="S119" s="63"/>
      <c r="T119" s="52"/>
      <c r="U119" s="63"/>
      <c r="V119" s="64">
        <v>1E-4</v>
      </c>
      <c r="W119" s="64"/>
      <c r="X119" s="65">
        <v>32767</v>
      </c>
      <c r="Y119" s="64"/>
      <c r="Z119" s="64"/>
      <c r="AA119" s="64"/>
      <c r="AB119" s="64"/>
      <c r="AC119" s="64" t="s">
        <v>83</v>
      </c>
      <c r="AD119" s="64"/>
      <c r="AE119" s="84" t="s">
        <v>400</v>
      </c>
    </row>
    <row r="120" spans="1:31" ht="89.25" x14ac:dyDescent="0.25">
      <c r="A120" s="50" t="s">
        <v>374</v>
      </c>
      <c r="B120" s="51" t="s">
        <v>375</v>
      </c>
      <c r="C120" s="51" t="s">
        <v>401</v>
      </c>
      <c r="D120" s="52" t="s">
        <v>78</v>
      </c>
      <c r="E120" s="52" t="s">
        <v>77</v>
      </c>
      <c r="F120" s="52">
        <v>1</v>
      </c>
      <c r="G120" s="53" t="s">
        <v>90</v>
      </c>
      <c r="H120" s="54"/>
      <c r="I120" s="55">
        <v>4</v>
      </c>
      <c r="J120" s="56">
        <v>4</v>
      </c>
      <c r="K120" s="57"/>
      <c r="L120" s="56"/>
      <c r="M120" s="58"/>
      <c r="N120" s="59">
        <v>4</v>
      </c>
      <c r="O120" s="60"/>
      <c r="P120" s="76" t="s">
        <v>402</v>
      </c>
      <c r="Q120" s="62"/>
      <c r="R120" s="52" t="s">
        <v>111</v>
      </c>
      <c r="S120" s="63"/>
      <c r="T120" s="52"/>
      <c r="U120" s="63"/>
      <c r="V120" s="64">
        <v>1E-4</v>
      </c>
      <c r="W120" s="64"/>
      <c r="X120" s="67">
        <v>2147483647</v>
      </c>
      <c r="Y120" s="64"/>
      <c r="Z120" s="64"/>
      <c r="AA120" s="64"/>
      <c r="AB120" s="64"/>
      <c r="AC120" s="66" t="s">
        <v>92</v>
      </c>
      <c r="AD120" s="64"/>
      <c r="AE120" s="212" t="s">
        <v>740</v>
      </c>
    </row>
    <row r="121" spans="1:31" ht="89.25" x14ac:dyDescent="0.25">
      <c r="A121" s="50" t="s">
        <v>374</v>
      </c>
      <c r="B121" s="51" t="s">
        <v>375</v>
      </c>
      <c r="C121" s="51" t="s">
        <v>401</v>
      </c>
      <c r="D121" s="52" t="s">
        <v>78</v>
      </c>
      <c r="E121" s="52" t="s">
        <v>77</v>
      </c>
      <c r="F121" s="52">
        <v>1</v>
      </c>
      <c r="G121" s="53" t="s">
        <v>90</v>
      </c>
      <c r="H121" s="54"/>
      <c r="I121" s="55"/>
      <c r="J121" s="56"/>
      <c r="K121" s="57">
        <v>4</v>
      </c>
      <c r="L121" s="56">
        <v>4</v>
      </c>
      <c r="M121" s="58"/>
      <c r="N121" s="59"/>
      <c r="O121" s="60">
        <v>4</v>
      </c>
      <c r="P121" s="76" t="s">
        <v>402</v>
      </c>
      <c r="Q121" s="62"/>
      <c r="R121" s="52" t="s">
        <v>111</v>
      </c>
      <c r="S121" s="63"/>
      <c r="T121" s="52"/>
      <c r="U121" s="63"/>
      <c r="V121" s="64">
        <v>1E-4</v>
      </c>
      <c r="W121" s="64"/>
      <c r="X121" s="67">
        <v>2147483647</v>
      </c>
      <c r="Y121" s="64"/>
      <c r="Z121" s="64"/>
      <c r="AA121" s="64"/>
      <c r="AB121" s="64"/>
      <c r="AC121" s="64" t="s">
        <v>83</v>
      </c>
      <c r="AD121" s="64"/>
      <c r="AE121" s="212" t="s">
        <v>740</v>
      </c>
    </row>
    <row r="122" spans="1:31" ht="89.25" x14ac:dyDescent="0.25">
      <c r="A122" s="50" t="s">
        <v>374</v>
      </c>
      <c r="B122" s="51" t="s">
        <v>375</v>
      </c>
      <c r="C122" s="51" t="s">
        <v>403</v>
      </c>
      <c r="D122" s="52" t="s">
        <v>45</v>
      </c>
      <c r="E122" s="52" t="s">
        <v>77</v>
      </c>
      <c r="F122" s="52">
        <v>1</v>
      </c>
      <c r="G122" s="53" t="s">
        <v>90</v>
      </c>
      <c r="H122" s="54"/>
      <c r="I122" s="55">
        <v>4</v>
      </c>
      <c r="J122" s="56"/>
      <c r="K122" s="57"/>
      <c r="L122" s="56"/>
      <c r="M122" s="58"/>
      <c r="N122" s="59"/>
      <c r="O122" s="60"/>
      <c r="P122" s="76" t="s">
        <v>404</v>
      </c>
      <c r="Q122" s="62"/>
      <c r="R122" s="52" t="s">
        <v>111</v>
      </c>
      <c r="S122" s="63"/>
      <c r="T122" s="52"/>
      <c r="U122" s="63"/>
      <c r="V122" s="64">
        <v>1E-4</v>
      </c>
      <c r="W122" s="64"/>
      <c r="X122" s="67">
        <v>2147483647</v>
      </c>
      <c r="Y122" s="64"/>
      <c r="Z122" s="64"/>
      <c r="AA122" s="64"/>
      <c r="AB122" s="64"/>
      <c r="AC122" s="66" t="s">
        <v>92</v>
      </c>
      <c r="AD122" s="64"/>
      <c r="AE122" s="212" t="s">
        <v>741</v>
      </c>
    </row>
    <row r="123" spans="1:31" ht="89.25" x14ac:dyDescent="0.25">
      <c r="A123" s="50" t="s">
        <v>374</v>
      </c>
      <c r="B123" s="51" t="s">
        <v>375</v>
      </c>
      <c r="C123" s="51" t="s">
        <v>403</v>
      </c>
      <c r="D123" s="52" t="s">
        <v>45</v>
      </c>
      <c r="E123" s="52" t="s">
        <v>77</v>
      </c>
      <c r="F123" s="52">
        <v>1</v>
      </c>
      <c r="G123" s="53" t="s">
        <v>90</v>
      </c>
      <c r="H123" s="54"/>
      <c r="I123" s="55"/>
      <c r="J123" s="56"/>
      <c r="K123" s="57">
        <v>4</v>
      </c>
      <c r="L123" s="56"/>
      <c r="M123" s="58"/>
      <c r="N123" s="59"/>
      <c r="O123" s="60"/>
      <c r="P123" s="76" t="s">
        <v>404</v>
      </c>
      <c r="Q123" s="62"/>
      <c r="R123" s="52" t="s">
        <v>111</v>
      </c>
      <c r="S123" s="63"/>
      <c r="T123" s="52"/>
      <c r="U123" s="63"/>
      <c r="V123" s="64">
        <v>1E-4</v>
      </c>
      <c r="W123" s="64"/>
      <c r="X123" s="67">
        <v>2147483647</v>
      </c>
      <c r="Y123" s="64"/>
      <c r="Z123" s="64"/>
      <c r="AA123" s="64"/>
      <c r="AB123" s="64"/>
      <c r="AC123" s="64" t="s">
        <v>83</v>
      </c>
      <c r="AD123" s="64"/>
      <c r="AE123" s="212" t="s">
        <v>741</v>
      </c>
    </row>
    <row r="124" spans="1:31" ht="51" x14ac:dyDescent="0.25">
      <c r="A124" s="50" t="s">
        <v>374</v>
      </c>
      <c r="B124" s="51" t="s">
        <v>375</v>
      </c>
      <c r="C124" s="51" t="s">
        <v>405</v>
      </c>
      <c r="D124" s="52" t="s">
        <v>78</v>
      </c>
      <c r="E124" s="52" t="s">
        <v>77</v>
      </c>
      <c r="F124" s="52">
        <v>1</v>
      </c>
      <c r="G124" s="53" t="s">
        <v>156</v>
      </c>
      <c r="H124" s="54"/>
      <c r="I124" s="55">
        <v>2</v>
      </c>
      <c r="J124" s="56">
        <v>2</v>
      </c>
      <c r="K124" s="57"/>
      <c r="L124" s="56"/>
      <c r="M124" s="58"/>
      <c r="N124" s="59">
        <v>2</v>
      </c>
      <c r="O124" s="60"/>
      <c r="P124" s="98" t="s">
        <v>406</v>
      </c>
      <c r="Q124" s="62"/>
      <c r="R124" s="52" t="s">
        <v>184</v>
      </c>
      <c r="S124" s="63"/>
      <c r="T124" s="52"/>
      <c r="U124" s="63"/>
      <c r="V124" s="64">
        <v>0.01</v>
      </c>
      <c r="W124" s="64"/>
      <c r="X124" s="65">
        <v>32767</v>
      </c>
      <c r="Y124" s="64"/>
      <c r="Z124" s="64"/>
      <c r="AA124" s="64"/>
      <c r="AB124" s="64"/>
      <c r="AC124" s="66" t="s">
        <v>92</v>
      </c>
      <c r="AD124" s="64"/>
      <c r="AE124" s="84" t="s">
        <v>407</v>
      </c>
    </row>
    <row r="125" spans="1:31" ht="51" x14ac:dyDescent="0.25">
      <c r="A125" s="50" t="s">
        <v>374</v>
      </c>
      <c r="B125" s="51" t="s">
        <v>375</v>
      </c>
      <c r="C125" s="51" t="s">
        <v>405</v>
      </c>
      <c r="D125" s="52" t="s">
        <v>78</v>
      </c>
      <c r="E125" s="52" t="s">
        <v>77</v>
      </c>
      <c r="F125" s="52">
        <v>1</v>
      </c>
      <c r="G125" s="53" t="s">
        <v>156</v>
      </c>
      <c r="H125" s="54"/>
      <c r="I125" s="55"/>
      <c r="J125" s="56"/>
      <c r="K125" s="57">
        <v>2</v>
      </c>
      <c r="L125" s="56">
        <v>2</v>
      </c>
      <c r="M125" s="58"/>
      <c r="N125" s="59"/>
      <c r="O125" s="60">
        <v>2</v>
      </c>
      <c r="P125" s="98" t="s">
        <v>406</v>
      </c>
      <c r="Q125" s="62"/>
      <c r="R125" s="52" t="s">
        <v>184</v>
      </c>
      <c r="S125" s="63"/>
      <c r="T125" s="52"/>
      <c r="U125" s="63"/>
      <c r="V125" s="64">
        <v>0.01</v>
      </c>
      <c r="W125" s="64"/>
      <c r="X125" s="65">
        <v>32767</v>
      </c>
      <c r="Y125" s="64"/>
      <c r="Z125" s="64"/>
      <c r="AA125" s="64"/>
      <c r="AB125" s="64"/>
      <c r="AC125" s="64" t="s">
        <v>83</v>
      </c>
      <c r="AD125" s="64"/>
      <c r="AE125" s="84" t="s">
        <v>407</v>
      </c>
    </row>
    <row r="126" spans="1:31" ht="51" x14ac:dyDescent="0.25">
      <c r="A126" s="50" t="s">
        <v>374</v>
      </c>
      <c r="B126" s="51" t="s">
        <v>375</v>
      </c>
      <c r="C126" s="51" t="s">
        <v>408</v>
      </c>
      <c r="D126" s="52" t="s">
        <v>45</v>
      </c>
      <c r="E126" s="52" t="s">
        <v>77</v>
      </c>
      <c r="F126" s="52">
        <v>1</v>
      </c>
      <c r="G126" s="53" t="s">
        <v>156</v>
      </c>
      <c r="H126" s="54"/>
      <c r="I126" s="55">
        <v>2</v>
      </c>
      <c r="J126" s="56"/>
      <c r="K126" s="57"/>
      <c r="L126" s="56"/>
      <c r="M126" s="58"/>
      <c r="N126" s="59"/>
      <c r="O126" s="60"/>
      <c r="P126" s="98" t="s">
        <v>409</v>
      </c>
      <c r="Q126" s="62"/>
      <c r="R126" s="52" t="s">
        <v>184</v>
      </c>
      <c r="S126" s="63"/>
      <c r="T126" s="52"/>
      <c r="U126" s="63"/>
      <c r="V126" s="64">
        <v>0.01</v>
      </c>
      <c r="W126" s="64"/>
      <c r="X126" s="65">
        <v>32767</v>
      </c>
      <c r="Y126" s="64"/>
      <c r="Z126" s="64"/>
      <c r="AA126" s="64"/>
      <c r="AB126" s="64"/>
      <c r="AC126" s="66" t="s">
        <v>92</v>
      </c>
      <c r="AD126" s="64"/>
      <c r="AE126" s="84" t="s">
        <v>410</v>
      </c>
    </row>
    <row r="127" spans="1:31" ht="51" x14ac:dyDescent="0.25">
      <c r="A127" s="50" t="s">
        <v>374</v>
      </c>
      <c r="B127" s="51" t="s">
        <v>375</v>
      </c>
      <c r="C127" s="51" t="s">
        <v>408</v>
      </c>
      <c r="D127" s="52" t="s">
        <v>45</v>
      </c>
      <c r="E127" s="52" t="s">
        <v>77</v>
      </c>
      <c r="F127" s="52">
        <v>1</v>
      </c>
      <c r="G127" s="53" t="s">
        <v>156</v>
      </c>
      <c r="H127" s="54"/>
      <c r="I127" s="55"/>
      <c r="J127" s="56"/>
      <c r="K127" s="57">
        <v>2</v>
      </c>
      <c r="L127" s="56"/>
      <c r="M127" s="58"/>
      <c r="N127" s="59"/>
      <c r="O127" s="60"/>
      <c r="P127" s="98" t="s">
        <v>409</v>
      </c>
      <c r="Q127" s="62"/>
      <c r="R127" s="52" t="s">
        <v>184</v>
      </c>
      <c r="S127" s="63"/>
      <c r="T127" s="52"/>
      <c r="U127" s="63"/>
      <c r="V127" s="64">
        <v>0.01</v>
      </c>
      <c r="W127" s="64"/>
      <c r="X127" s="65">
        <v>32767</v>
      </c>
      <c r="Y127" s="64"/>
      <c r="Z127" s="64"/>
      <c r="AA127" s="64"/>
      <c r="AB127" s="64"/>
      <c r="AC127" s="64" t="s">
        <v>83</v>
      </c>
      <c r="AD127" s="64"/>
      <c r="AE127" s="84" t="s">
        <v>410</v>
      </c>
    </row>
    <row r="128" spans="1:31" ht="25.5" x14ac:dyDescent="0.25">
      <c r="A128" s="50" t="s">
        <v>374</v>
      </c>
      <c r="B128" s="51" t="s">
        <v>375</v>
      </c>
      <c r="C128" s="51" t="s">
        <v>411</v>
      </c>
      <c r="D128" s="52" t="s">
        <v>78</v>
      </c>
      <c r="E128" s="52" t="s">
        <v>77</v>
      </c>
      <c r="F128" s="52">
        <v>1</v>
      </c>
      <c r="G128" s="53" t="s">
        <v>156</v>
      </c>
      <c r="H128" s="54"/>
      <c r="I128" s="55">
        <v>2</v>
      </c>
      <c r="J128" s="56">
        <v>2</v>
      </c>
      <c r="K128" s="57"/>
      <c r="L128" s="55"/>
      <c r="M128" s="58"/>
      <c r="N128" s="59">
        <v>2</v>
      </c>
      <c r="O128" s="60"/>
      <c r="P128" s="76" t="s">
        <v>412</v>
      </c>
      <c r="Q128" s="62"/>
      <c r="R128" s="52" t="s">
        <v>111</v>
      </c>
      <c r="S128" s="63"/>
      <c r="T128" s="52"/>
      <c r="U128" s="63"/>
      <c r="V128" s="64">
        <v>1E-4</v>
      </c>
      <c r="W128" s="64"/>
      <c r="X128" s="65">
        <v>32767</v>
      </c>
      <c r="Y128" s="64"/>
      <c r="Z128" s="64"/>
      <c r="AA128" s="64"/>
      <c r="AB128" s="64"/>
      <c r="AC128" s="66" t="s">
        <v>92</v>
      </c>
      <c r="AD128" s="64"/>
      <c r="AE128" s="99" t="s">
        <v>413</v>
      </c>
    </row>
    <row r="129" spans="1:31" ht="25.5" x14ac:dyDescent="0.25">
      <c r="A129" s="50" t="s">
        <v>374</v>
      </c>
      <c r="B129" s="51" t="s">
        <v>375</v>
      </c>
      <c r="C129" s="51" t="s">
        <v>411</v>
      </c>
      <c r="D129" s="52" t="s">
        <v>78</v>
      </c>
      <c r="E129" s="52" t="s">
        <v>77</v>
      </c>
      <c r="F129" s="52">
        <v>1</v>
      </c>
      <c r="G129" s="53" t="s">
        <v>156</v>
      </c>
      <c r="H129" s="54"/>
      <c r="I129" s="55"/>
      <c r="J129" s="56"/>
      <c r="K129" s="57">
        <v>2</v>
      </c>
      <c r="L129" s="56">
        <v>2</v>
      </c>
      <c r="M129" s="58"/>
      <c r="N129" s="59"/>
      <c r="O129" s="60">
        <v>2</v>
      </c>
      <c r="P129" s="76" t="s">
        <v>412</v>
      </c>
      <c r="Q129" s="62"/>
      <c r="R129" s="52" t="s">
        <v>111</v>
      </c>
      <c r="S129" s="63"/>
      <c r="T129" s="52"/>
      <c r="U129" s="63"/>
      <c r="V129" s="64">
        <v>1E-4</v>
      </c>
      <c r="W129" s="64"/>
      <c r="X129" s="65">
        <v>32767</v>
      </c>
      <c r="Y129" s="64"/>
      <c r="Z129" s="64"/>
      <c r="AA129" s="64"/>
      <c r="AB129" s="64"/>
      <c r="AC129" s="64" t="s">
        <v>83</v>
      </c>
      <c r="AD129" s="64"/>
      <c r="AE129" s="99" t="s">
        <v>413</v>
      </c>
    </row>
    <row r="130" spans="1:31" ht="25.5" x14ac:dyDescent="0.25">
      <c r="A130" s="50" t="s">
        <v>374</v>
      </c>
      <c r="B130" s="51" t="s">
        <v>375</v>
      </c>
      <c r="C130" s="51" t="s">
        <v>414</v>
      </c>
      <c r="D130" s="52" t="s">
        <v>45</v>
      </c>
      <c r="E130" s="52" t="s">
        <v>77</v>
      </c>
      <c r="F130" s="52">
        <v>1</v>
      </c>
      <c r="G130" s="53" t="s">
        <v>156</v>
      </c>
      <c r="H130" s="54"/>
      <c r="I130" s="55">
        <v>2</v>
      </c>
      <c r="J130" s="56"/>
      <c r="K130" s="57"/>
      <c r="L130" s="55"/>
      <c r="M130" s="58"/>
      <c r="N130" s="59"/>
      <c r="O130" s="60"/>
      <c r="P130" s="76" t="s">
        <v>415</v>
      </c>
      <c r="Q130" s="62"/>
      <c r="R130" s="52" t="s">
        <v>111</v>
      </c>
      <c r="S130" s="63"/>
      <c r="T130" s="52"/>
      <c r="U130" s="63"/>
      <c r="V130" s="64">
        <v>1E-4</v>
      </c>
      <c r="W130" s="64"/>
      <c r="X130" s="65">
        <v>32767</v>
      </c>
      <c r="Y130" s="64"/>
      <c r="Z130" s="64"/>
      <c r="AA130" s="64"/>
      <c r="AB130" s="64"/>
      <c r="AC130" s="66" t="s">
        <v>92</v>
      </c>
      <c r="AD130" s="64"/>
      <c r="AE130" s="99" t="s">
        <v>416</v>
      </c>
    </row>
    <row r="131" spans="1:31" ht="25.5" x14ac:dyDescent="0.25">
      <c r="A131" s="50" t="s">
        <v>374</v>
      </c>
      <c r="B131" s="51" t="s">
        <v>375</v>
      </c>
      <c r="C131" s="51" t="s">
        <v>414</v>
      </c>
      <c r="D131" s="52" t="s">
        <v>45</v>
      </c>
      <c r="E131" s="52" t="s">
        <v>77</v>
      </c>
      <c r="F131" s="52">
        <v>1</v>
      </c>
      <c r="G131" s="53" t="s">
        <v>156</v>
      </c>
      <c r="H131" s="54"/>
      <c r="I131" s="55"/>
      <c r="J131" s="56"/>
      <c r="K131" s="57">
        <v>2</v>
      </c>
      <c r="L131" s="56"/>
      <c r="M131" s="58"/>
      <c r="N131" s="59"/>
      <c r="O131" s="60"/>
      <c r="P131" s="76" t="s">
        <v>415</v>
      </c>
      <c r="Q131" s="62"/>
      <c r="R131" s="52" t="s">
        <v>111</v>
      </c>
      <c r="S131" s="63"/>
      <c r="T131" s="52"/>
      <c r="U131" s="63"/>
      <c r="V131" s="64">
        <v>1E-4</v>
      </c>
      <c r="W131" s="64"/>
      <c r="X131" s="65">
        <v>32767</v>
      </c>
      <c r="Y131" s="64"/>
      <c r="Z131" s="64"/>
      <c r="AA131" s="64"/>
      <c r="AB131" s="64"/>
      <c r="AC131" s="64" t="s">
        <v>83</v>
      </c>
      <c r="AD131" s="64"/>
      <c r="AE131" s="99" t="s">
        <v>416</v>
      </c>
    </row>
    <row r="132" spans="1:31" ht="25.5" x14ac:dyDescent="0.25">
      <c r="A132" s="50" t="s">
        <v>374</v>
      </c>
      <c r="B132" s="51" t="s">
        <v>375</v>
      </c>
      <c r="C132" s="51" t="s">
        <v>417</v>
      </c>
      <c r="D132" s="52" t="s">
        <v>45</v>
      </c>
      <c r="E132" s="52" t="s">
        <v>77</v>
      </c>
      <c r="F132" s="52">
        <v>1</v>
      </c>
      <c r="G132" s="53" t="s">
        <v>90</v>
      </c>
      <c r="H132" s="54"/>
      <c r="I132" s="55">
        <v>4</v>
      </c>
      <c r="J132" s="56">
        <v>4</v>
      </c>
      <c r="K132" s="57"/>
      <c r="L132" s="56"/>
      <c r="M132" s="58"/>
      <c r="N132" s="59">
        <v>4</v>
      </c>
      <c r="O132" s="60"/>
      <c r="P132" s="76" t="s">
        <v>418</v>
      </c>
      <c r="Q132" s="62"/>
      <c r="R132" s="52" t="s">
        <v>111</v>
      </c>
      <c r="S132" s="63"/>
      <c r="T132" s="52"/>
      <c r="U132" s="63"/>
      <c r="V132" s="64">
        <v>1E-4</v>
      </c>
      <c r="W132" s="64"/>
      <c r="X132" s="67">
        <v>2147483647</v>
      </c>
      <c r="Y132" s="64"/>
      <c r="Z132" s="64"/>
      <c r="AA132" s="64"/>
      <c r="AB132" s="64"/>
      <c r="AC132" s="66" t="s">
        <v>92</v>
      </c>
      <c r="AD132" s="64" t="s">
        <v>419</v>
      </c>
      <c r="AE132" s="84" t="s">
        <v>420</v>
      </c>
    </row>
    <row r="133" spans="1:31" ht="25.5" x14ac:dyDescent="0.25">
      <c r="A133" s="50" t="s">
        <v>374</v>
      </c>
      <c r="B133" s="51" t="s">
        <v>375</v>
      </c>
      <c r="C133" s="51" t="s">
        <v>417</v>
      </c>
      <c r="D133" s="52" t="s">
        <v>45</v>
      </c>
      <c r="E133" s="52" t="s">
        <v>77</v>
      </c>
      <c r="F133" s="52">
        <v>1</v>
      </c>
      <c r="G133" s="53" t="s">
        <v>90</v>
      </c>
      <c r="H133" s="54"/>
      <c r="I133" s="55"/>
      <c r="J133" s="56"/>
      <c r="K133" s="57">
        <v>4</v>
      </c>
      <c r="L133" s="56">
        <v>4</v>
      </c>
      <c r="M133" s="58"/>
      <c r="N133" s="59"/>
      <c r="O133" s="60">
        <v>4</v>
      </c>
      <c r="P133" s="76" t="s">
        <v>418</v>
      </c>
      <c r="Q133" s="62"/>
      <c r="R133" s="52" t="s">
        <v>111</v>
      </c>
      <c r="S133" s="63"/>
      <c r="T133" s="52"/>
      <c r="U133" s="63"/>
      <c r="V133" s="64">
        <v>1E-4</v>
      </c>
      <c r="W133" s="64"/>
      <c r="X133" s="67">
        <v>2147483647</v>
      </c>
      <c r="Y133" s="64"/>
      <c r="Z133" s="64"/>
      <c r="AA133" s="64"/>
      <c r="AB133" s="64"/>
      <c r="AC133" s="64" t="s">
        <v>83</v>
      </c>
      <c r="AD133" s="64" t="s">
        <v>419</v>
      </c>
      <c r="AE133" s="84" t="s">
        <v>420</v>
      </c>
    </row>
    <row r="134" spans="1:31" ht="38.25" x14ac:dyDescent="0.25">
      <c r="A134" s="50" t="s">
        <v>421</v>
      </c>
      <c r="B134" s="51" t="s">
        <v>422</v>
      </c>
      <c r="C134" s="100" t="s">
        <v>423</v>
      </c>
      <c r="D134" s="52" t="s">
        <v>78</v>
      </c>
      <c r="E134" s="52" t="s">
        <v>77</v>
      </c>
      <c r="F134" s="52">
        <v>1</v>
      </c>
      <c r="G134" s="53" t="s">
        <v>156</v>
      </c>
      <c r="H134" s="54"/>
      <c r="I134" s="55">
        <v>2</v>
      </c>
      <c r="J134" s="56">
        <v>2</v>
      </c>
      <c r="K134" s="57"/>
      <c r="L134" s="56"/>
      <c r="M134" s="58"/>
      <c r="N134" s="59">
        <v>2</v>
      </c>
      <c r="O134" s="60"/>
      <c r="P134" s="76" t="s">
        <v>424</v>
      </c>
      <c r="Q134" s="62"/>
      <c r="R134" s="101" t="s">
        <v>184</v>
      </c>
      <c r="S134" s="63"/>
      <c r="T134" s="52"/>
      <c r="U134" s="63"/>
      <c r="V134" s="209">
        <v>0.01</v>
      </c>
      <c r="W134" s="64"/>
      <c r="X134" s="65">
        <v>32767</v>
      </c>
      <c r="Y134" s="64"/>
      <c r="Z134" s="64"/>
      <c r="AA134" s="64"/>
      <c r="AB134" s="64"/>
      <c r="AC134" s="66" t="s">
        <v>92</v>
      </c>
      <c r="AD134" s="64"/>
      <c r="AE134" s="84" t="s">
        <v>425</v>
      </c>
    </row>
    <row r="135" spans="1:31" ht="51" x14ac:dyDescent="0.25">
      <c r="A135" s="50" t="s">
        <v>421</v>
      </c>
      <c r="B135" s="51" t="s">
        <v>422</v>
      </c>
      <c r="C135" s="100" t="s">
        <v>426</v>
      </c>
      <c r="D135" s="52" t="s">
        <v>78</v>
      </c>
      <c r="E135" s="52" t="s">
        <v>77</v>
      </c>
      <c r="F135" s="52">
        <v>1</v>
      </c>
      <c r="G135" s="53" t="s">
        <v>156</v>
      </c>
      <c r="H135" s="54">
        <v>2</v>
      </c>
      <c r="I135" s="55"/>
      <c r="J135" s="56"/>
      <c r="K135" s="57"/>
      <c r="L135" s="56"/>
      <c r="M135" s="58">
        <v>2</v>
      </c>
      <c r="N135" s="59"/>
      <c r="O135" s="60"/>
      <c r="P135" s="76" t="s">
        <v>427</v>
      </c>
      <c r="Q135" s="206" t="s">
        <v>726</v>
      </c>
      <c r="R135" s="101" t="s">
        <v>111</v>
      </c>
      <c r="S135" s="63"/>
      <c r="T135" s="52"/>
      <c r="U135" s="63"/>
      <c r="V135" s="64">
        <v>1E-4</v>
      </c>
      <c r="W135" s="64"/>
      <c r="X135" s="65">
        <v>32767</v>
      </c>
      <c r="Y135" s="64"/>
      <c r="Z135" s="64"/>
      <c r="AA135" s="64"/>
      <c r="AB135" s="64"/>
      <c r="AC135" s="64" t="s">
        <v>83</v>
      </c>
      <c r="AD135" s="64"/>
      <c r="AE135" s="84" t="s">
        <v>428</v>
      </c>
    </row>
    <row r="136" spans="1:31" ht="63.75" x14ac:dyDescent="0.25">
      <c r="A136" s="50" t="s">
        <v>421</v>
      </c>
      <c r="B136" s="51" t="s">
        <v>422</v>
      </c>
      <c r="C136" s="100" t="s">
        <v>429</v>
      </c>
      <c r="D136" s="52" t="s">
        <v>78</v>
      </c>
      <c r="E136" s="52" t="s">
        <v>77</v>
      </c>
      <c r="F136" s="52">
        <v>1</v>
      </c>
      <c r="G136" s="53" t="s">
        <v>156</v>
      </c>
      <c r="H136" s="54">
        <v>2</v>
      </c>
      <c r="I136" s="55"/>
      <c r="J136" s="56"/>
      <c r="K136" s="57"/>
      <c r="L136" s="56"/>
      <c r="M136" s="58">
        <v>2</v>
      </c>
      <c r="N136" s="59"/>
      <c r="O136" s="60"/>
      <c r="P136" s="76" t="s">
        <v>430</v>
      </c>
      <c r="Q136" s="206" t="s">
        <v>726</v>
      </c>
      <c r="R136" s="101" t="s">
        <v>111</v>
      </c>
      <c r="S136" s="63"/>
      <c r="T136" s="52"/>
      <c r="U136" s="63"/>
      <c r="V136" s="64">
        <v>1E-4</v>
      </c>
      <c r="W136" s="64"/>
      <c r="X136" s="65">
        <v>32767</v>
      </c>
      <c r="Y136" s="64"/>
      <c r="Z136" s="64"/>
      <c r="AA136" s="64"/>
      <c r="AB136" s="64"/>
      <c r="AC136" s="64" t="s">
        <v>83</v>
      </c>
      <c r="AD136" s="64"/>
      <c r="AE136" s="84" t="s">
        <v>431</v>
      </c>
    </row>
    <row r="137" spans="1:31" ht="63.75" x14ac:dyDescent="0.25">
      <c r="A137" s="50" t="s">
        <v>421</v>
      </c>
      <c r="B137" s="51" t="s">
        <v>422</v>
      </c>
      <c r="C137" s="100" t="s">
        <v>432</v>
      </c>
      <c r="D137" s="52" t="s">
        <v>45</v>
      </c>
      <c r="E137" s="52" t="s">
        <v>77</v>
      </c>
      <c r="F137" s="52">
        <v>1</v>
      </c>
      <c r="G137" s="53" t="s">
        <v>156</v>
      </c>
      <c r="H137" s="54">
        <v>2</v>
      </c>
      <c r="I137" s="55"/>
      <c r="J137" s="56"/>
      <c r="K137" s="57"/>
      <c r="L137" s="56"/>
      <c r="M137" s="58"/>
      <c r="N137" s="59"/>
      <c r="O137" s="60"/>
      <c r="P137" s="76" t="s">
        <v>433</v>
      </c>
      <c r="Q137" s="206" t="s">
        <v>726</v>
      </c>
      <c r="R137" s="101" t="s">
        <v>111</v>
      </c>
      <c r="S137" s="63"/>
      <c r="T137" s="52"/>
      <c r="U137" s="63"/>
      <c r="V137" s="64">
        <v>1E-4</v>
      </c>
      <c r="W137" s="64"/>
      <c r="X137" s="65">
        <v>32767</v>
      </c>
      <c r="Y137" s="64"/>
      <c r="Z137" s="64"/>
      <c r="AA137" s="64"/>
      <c r="AB137" s="64"/>
      <c r="AC137" s="64" t="s">
        <v>83</v>
      </c>
      <c r="AD137" s="64"/>
      <c r="AE137" s="84" t="s">
        <v>434</v>
      </c>
    </row>
    <row r="138" spans="1:31" ht="51" x14ac:dyDescent="0.25">
      <c r="A138" s="50" t="s">
        <v>421</v>
      </c>
      <c r="B138" s="51" t="s">
        <v>422</v>
      </c>
      <c r="C138" s="100" t="s">
        <v>435</v>
      </c>
      <c r="D138" s="52" t="s">
        <v>45</v>
      </c>
      <c r="E138" s="52" t="s">
        <v>77</v>
      </c>
      <c r="F138" s="52">
        <v>1</v>
      </c>
      <c r="G138" s="53" t="s">
        <v>156</v>
      </c>
      <c r="H138" s="54">
        <v>2</v>
      </c>
      <c r="I138" s="55"/>
      <c r="J138" s="56"/>
      <c r="K138" s="57"/>
      <c r="L138" s="56"/>
      <c r="M138" s="58"/>
      <c r="N138" s="59"/>
      <c r="O138" s="60"/>
      <c r="P138" s="76" t="s">
        <v>436</v>
      </c>
      <c r="Q138" s="206" t="s">
        <v>726</v>
      </c>
      <c r="R138" s="101" t="s">
        <v>111</v>
      </c>
      <c r="S138" s="63"/>
      <c r="T138" s="52"/>
      <c r="U138" s="63"/>
      <c r="V138" s="64">
        <v>1E-4</v>
      </c>
      <c r="W138" s="64"/>
      <c r="X138" s="65">
        <v>32767</v>
      </c>
      <c r="Y138" s="64"/>
      <c r="Z138" s="64"/>
      <c r="AA138" s="64"/>
      <c r="AB138" s="64"/>
      <c r="AC138" s="64" t="s">
        <v>83</v>
      </c>
      <c r="AD138" s="64"/>
      <c r="AE138" s="84" t="s">
        <v>437</v>
      </c>
    </row>
    <row r="139" spans="1:31" ht="63.75" x14ac:dyDescent="0.25">
      <c r="A139" s="50" t="s">
        <v>421</v>
      </c>
      <c r="B139" s="51" t="s">
        <v>422</v>
      </c>
      <c r="C139" s="100" t="s">
        <v>438</v>
      </c>
      <c r="D139" s="52" t="s">
        <v>78</v>
      </c>
      <c r="E139" s="52" t="s">
        <v>77</v>
      </c>
      <c r="F139" s="52">
        <v>1</v>
      </c>
      <c r="G139" s="53" t="s">
        <v>156</v>
      </c>
      <c r="H139" s="54">
        <v>2</v>
      </c>
      <c r="I139" s="55"/>
      <c r="J139" s="56"/>
      <c r="K139" s="57">
        <v>2</v>
      </c>
      <c r="L139" s="56"/>
      <c r="M139" s="58">
        <v>2</v>
      </c>
      <c r="N139" s="59"/>
      <c r="O139" s="60">
        <v>2</v>
      </c>
      <c r="P139" s="76" t="s">
        <v>439</v>
      </c>
      <c r="Q139" s="206" t="s">
        <v>727</v>
      </c>
      <c r="R139" s="101" t="s">
        <v>111</v>
      </c>
      <c r="S139" s="63"/>
      <c r="T139" s="52"/>
      <c r="U139" s="63"/>
      <c r="V139" s="64">
        <v>1E-4</v>
      </c>
      <c r="W139" s="64"/>
      <c r="X139" s="65">
        <v>32767</v>
      </c>
      <c r="Y139" s="64"/>
      <c r="Z139" s="64"/>
      <c r="AA139" s="64"/>
      <c r="AB139" s="64"/>
      <c r="AC139" s="64" t="s">
        <v>83</v>
      </c>
      <c r="AD139" s="64" t="s">
        <v>440</v>
      </c>
      <c r="AE139" s="84" t="s">
        <v>441</v>
      </c>
    </row>
    <row r="140" spans="1:31" ht="63.75" x14ac:dyDescent="0.25">
      <c r="A140" s="50" t="s">
        <v>421</v>
      </c>
      <c r="B140" s="51" t="s">
        <v>422</v>
      </c>
      <c r="C140" s="100" t="s">
        <v>442</v>
      </c>
      <c r="D140" s="52" t="s">
        <v>78</v>
      </c>
      <c r="E140" s="52" t="s">
        <v>77</v>
      </c>
      <c r="F140" s="52">
        <v>1</v>
      </c>
      <c r="G140" s="53" t="s">
        <v>156</v>
      </c>
      <c r="H140" s="54">
        <v>2</v>
      </c>
      <c r="I140" s="55"/>
      <c r="J140" s="56"/>
      <c r="K140" s="57">
        <v>2</v>
      </c>
      <c r="L140" s="56"/>
      <c r="M140" s="58">
        <v>2</v>
      </c>
      <c r="N140" s="59"/>
      <c r="O140" s="60">
        <v>2</v>
      </c>
      <c r="P140" s="76" t="s">
        <v>443</v>
      </c>
      <c r="Q140" s="206" t="s">
        <v>727</v>
      </c>
      <c r="R140" s="101" t="s">
        <v>111</v>
      </c>
      <c r="S140" s="63"/>
      <c r="T140" s="52"/>
      <c r="U140" s="63"/>
      <c r="V140" s="64">
        <v>1E-4</v>
      </c>
      <c r="W140" s="64"/>
      <c r="X140" s="65">
        <v>32767</v>
      </c>
      <c r="Y140" s="64"/>
      <c r="Z140" s="64"/>
      <c r="AA140" s="64"/>
      <c r="AB140" s="64"/>
      <c r="AC140" s="64" t="s">
        <v>83</v>
      </c>
      <c r="AD140" s="64" t="s">
        <v>440</v>
      </c>
      <c r="AE140" s="84" t="s">
        <v>441</v>
      </c>
    </row>
    <row r="141" spans="1:31" ht="63.75" x14ac:dyDescent="0.25">
      <c r="A141" s="50" t="s">
        <v>421</v>
      </c>
      <c r="B141" s="51" t="s">
        <v>422</v>
      </c>
      <c r="C141" s="100" t="s">
        <v>444</v>
      </c>
      <c r="D141" s="52" t="s">
        <v>78</v>
      </c>
      <c r="E141" s="52" t="s">
        <v>77</v>
      </c>
      <c r="F141" s="52">
        <v>1</v>
      </c>
      <c r="G141" s="53" t="s">
        <v>156</v>
      </c>
      <c r="H141" s="54">
        <v>2</v>
      </c>
      <c r="I141" s="55"/>
      <c r="J141" s="56"/>
      <c r="K141" s="57">
        <v>2</v>
      </c>
      <c r="L141" s="56"/>
      <c r="M141" s="58">
        <v>2</v>
      </c>
      <c r="N141" s="59"/>
      <c r="O141" s="60">
        <v>2</v>
      </c>
      <c r="P141" s="76" t="s">
        <v>445</v>
      </c>
      <c r="Q141" s="206" t="s">
        <v>728</v>
      </c>
      <c r="R141" s="101" t="s">
        <v>111</v>
      </c>
      <c r="S141" s="63"/>
      <c r="T141" s="52"/>
      <c r="U141" s="63"/>
      <c r="V141" s="64">
        <v>1E-4</v>
      </c>
      <c r="W141" s="64"/>
      <c r="X141" s="65">
        <v>32767</v>
      </c>
      <c r="Y141" s="64"/>
      <c r="Z141" s="64"/>
      <c r="AA141" s="64"/>
      <c r="AB141" s="64"/>
      <c r="AC141" s="64" t="s">
        <v>83</v>
      </c>
      <c r="AD141" s="64" t="s">
        <v>440</v>
      </c>
      <c r="AE141" s="84" t="s">
        <v>446</v>
      </c>
    </row>
    <row r="142" spans="1:31" ht="63.75" x14ac:dyDescent="0.25">
      <c r="A142" s="50" t="s">
        <v>421</v>
      </c>
      <c r="B142" s="51" t="s">
        <v>422</v>
      </c>
      <c r="C142" s="100" t="s">
        <v>447</v>
      </c>
      <c r="D142" s="52" t="s">
        <v>78</v>
      </c>
      <c r="E142" s="52" t="s">
        <v>77</v>
      </c>
      <c r="F142" s="52">
        <v>1</v>
      </c>
      <c r="G142" s="53" t="s">
        <v>156</v>
      </c>
      <c r="H142" s="54">
        <v>2</v>
      </c>
      <c r="I142" s="55"/>
      <c r="J142" s="56"/>
      <c r="K142" s="57">
        <v>2</v>
      </c>
      <c r="L142" s="56"/>
      <c r="M142" s="58">
        <v>2</v>
      </c>
      <c r="N142" s="59"/>
      <c r="O142" s="60">
        <v>2</v>
      </c>
      <c r="P142" s="76" t="s">
        <v>448</v>
      </c>
      <c r="Q142" s="206" t="s">
        <v>728</v>
      </c>
      <c r="R142" s="101" t="s">
        <v>111</v>
      </c>
      <c r="S142" s="63"/>
      <c r="T142" s="52"/>
      <c r="U142" s="63"/>
      <c r="V142" s="64">
        <v>1E-4</v>
      </c>
      <c r="W142" s="64"/>
      <c r="X142" s="65">
        <v>32767</v>
      </c>
      <c r="Y142" s="64"/>
      <c r="Z142" s="64"/>
      <c r="AA142" s="64"/>
      <c r="AB142" s="64"/>
      <c r="AC142" s="64" t="s">
        <v>83</v>
      </c>
      <c r="AD142" s="64" t="s">
        <v>440</v>
      </c>
      <c r="AE142" s="84" t="s">
        <v>446</v>
      </c>
    </row>
    <row r="143" spans="1:31" ht="38.25" x14ac:dyDescent="0.25">
      <c r="A143" s="50" t="s">
        <v>421</v>
      </c>
      <c r="B143" s="51" t="s">
        <v>422</v>
      </c>
      <c r="C143" s="100" t="s">
        <v>449</v>
      </c>
      <c r="D143" s="52" t="s">
        <v>78</v>
      </c>
      <c r="E143" s="52" t="s">
        <v>77</v>
      </c>
      <c r="F143" s="52">
        <v>1</v>
      </c>
      <c r="G143" s="53" t="s">
        <v>156</v>
      </c>
      <c r="H143" s="54"/>
      <c r="I143" s="55">
        <v>2</v>
      </c>
      <c r="J143" s="56">
        <v>2</v>
      </c>
      <c r="K143" s="57"/>
      <c r="L143" s="56"/>
      <c r="M143" s="58"/>
      <c r="N143" s="59">
        <v>2</v>
      </c>
      <c r="O143" s="60"/>
      <c r="P143" s="76" t="s">
        <v>450</v>
      </c>
      <c r="Q143" s="206" t="s">
        <v>726</v>
      </c>
      <c r="R143" s="101" t="s">
        <v>111</v>
      </c>
      <c r="S143" s="63"/>
      <c r="T143" s="52"/>
      <c r="U143" s="63"/>
      <c r="V143" s="64">
        <v>1E-4</v>
      </c>
      <c r="W143" s="64"/>
      <c r="X143" s="65">
        <v>32767</v>
      </c>
      <c r="Y143" s="64"/>
      <c r="Z143" s="64"/>
      <c r="AA143" s="64"/>
      <c r="AB143" s="64"/>
      <c r="AC143" s="66" t="s">
        <v>92</v>
      </c>
      <c r="AD143" s="64" t="s">
        <v>451</v>
      </c>
      <c r="AE143" s="84" t="s">
        <v>452</v>
      </c>
    </row>
    <row r="144" spans="1:31" ht="25.5" x14ac:dyDescent="0.25">
      <c r="A144" s="50" t="s">
        <v>421</v>
      </c>
      <c r="B144" s="51" t="s">
        <v>422</v>
      </c>
      <c r="C144" s="100" t="s">
        <v>453</v>
      </c>
      <c r="D144" s="52" t="s">
        <v>78</v>
      </c>
      <c r="E144" s="52" t="s">
        <v>77</v>
      </c>
      <c r="F144" s="52">
        <v>1</v>
      </c>
      <c r="G144" s="53" t="s">
        <v>104</v>
      </c>
      <c r="H144" s="54"/>
      <c r="I144" s="55">
        <v>1</v>
      </c>
      <c r="J144" s="56">
        <v>1</v>
      </c>
      <c r="K144" s="57"/>
      <c r="L144" s="56"/>
      <c r="M144" s="59"/>
      <c r="N144" s="59">
        <v>1</v>
      </c>
      <c r="O144" s="60"/>
      <c r="P144" s="76" t="s">
        <v>454</v>
      </c>
      <c r="Q144" s="62" t="s">
        <v>131</v>
      </c>
      <c r="R144" s="52"/>
      <c r="S144" s="63"/>
      <c r="T144" s="52"/>
      <c r="U144" s="63"/>
      <c r="V144" s="64"/>
      <c r="W144" s="64"/>
      <c r="X144" s="65">
        <v>127</v>
      </c>
      <c r="Y144" s="64" t="s">
        <v>132</v>
      </c>
      <c r="Z144" s="64"/>
      <c r="AA144" s="66" t="s">
        <v>284</v>
      </c>
      <c r="AB144" s="66"/>
      <c r="AC144" s="66" t="s">
        <v>92</v>
      </c>
      <c r="AD144" s="66" t="s">
        <v>203</v>
      </c>
      <c r="AE144" s="84" t="s">
        <v>455</v>
      </c>
    </row>
    <row r="145" spans="1:31" ht="51" x14ac:dyDescent="0.25">
      <c r="A145" s="50" t="s">
        <v>421</v>
      </c>
      <c r="B145" s="51" t="s">
        <v>422</v>
      </c>
      <c r="C145" s="100" t="s">
        <v>456</v>
      </c>
      <c r="D145" s="52" t="s">
        <v>78</v>
      </c>
      <c r="E145" s="52" t="s">
        <v>77</v>
      </c>
      <c r="F145" s="52">
        <v>1</v>
      </c>
      <c r="G145" s="53" t="s">
        <v>156</v>
      </c>
      <c r="H145" s="54"/>
      <c r="I145" s="55">
        <v>2</v>
      </c>
      <c r="J145" s="56">
        <v>2</v>
      </c>
      <c r="K145" s="57"/>
      <c r="L145" s="56"/>
      <c r="M145" s="58"/>
      <c r="N145" s="59">
        <v>2</v>
      </c>
      <c r="O145" s="60"/>
      <c r="P145" s="76" t="s">
        <v>457</v>
      </c>
      <c r="Q145" s="62" t="s">
        <v>458</v>
      </c>
      <c r="R145" s="101" t="s">
        <v>111</v>
      </c>
      <c r="S145" s="63"/>
      <c r="T145" s="52"/>
      <c r="U145" s="63"/>
      <c r="V145" s="64">
        <v>1E-4</v>
      </c>
      <c r="W145" s="64"/>
      <c r="X145" s="65">
        <v>32767</v>
      </c>
      <c r="Y145" s="64"/>
      <c r="Z145" s="64"/>
      <c r="AA145" s="64"/>
      <c r="AB145" s="64"/>
      <c r="AC145" s="66" t="s">
        <v>92</v>
      </c>
      <c r="AD145" s="64" t="s">
        <v>459</v>
      </c>
      <c r="AE145" s="84" t="s">
        <v>460</v>
      </c>
    </row>
    <row r="146" spans="1:31" ht="38.25" x14ac:dyDescent="0.25">
      <c r="A146" s="50" t="s">
        <v>421</v>
      </c>
      <c r="B146" s="51" t="s">
        <v>422</v>
      </c>
      <c r="C146" s="100" t="s">
        <v>461</v>
      </c>
      <c r="D146" s="52" t="s">
        <v>45</v>
      </c>
      <c r="E146" s="52" t="s">
        <v>77</v>
      </c>
      <c r="F146" s="52">
        <v>1</v>
      </c>
      <c r="G146" s="53" t="s">
        <v>156</v>
      </c>
      <c r="H146" s="54"/>
      <c r="I146" s="55">
        <v>2</v>
      </c>
      <c r="J146" s="56">
        <v>2</v>
      </c>
      <c r="K146" s="57"/>
      <c r="L146" s="56"/>
      <c r="M146" s="58"/>
      <c r="N146" s="59"/>
      <c r="O146" s="60"/>
      <c r="P146" s="76" t="s">
        <v>462</v>
      </c>
      <c r="Q146" s="62" t="s">
        <v>458</v>
      </c>
      <c r="R146" s="101" t="s">
        <v>111</v>
      </c>
      <c r="S146" s="63"/>
      <c r="T146" s="52"/>
      <c r="U146" s="63"/>
      <c r="V146" s="64">
        <v>1E-4</v>
      </c>
      <c r="W146" s="64"/>
      <c r="X146" s="65">
        <v>32767</v>
      </c>
      <c r="Y146" s="64"/>
      <c r="Z146" s="64"/>
      <c r="AA146" s="64"/>
      <c r="AB146" s="64"/>
      <c r="AC146" s="66" t="s">
        <v>92</v>
      </c>
      <c r="AD146" s="64" t="s">
        <v>459</v>
      </c>
      <c r="AE146" s="84" t="s">
        <v>463</v>
      </c>
    </row>
    <row r="147" spans="1:31" ht="51" x14ac:dyDescent="0.25">
      <c r="A147" s="50" t="s">
        <v>421</v>
      </c>
      <c r="B147" s="51" t="s">
        <v>422</v>
      </c>
      <c r="C147" s="100" t="s">
        <v>464</v>
      </c>
      <c r="D147" s="52" t="s">
        <v>78</v>
      </c>
      <c r="E147" s="52" t="s">
        <v>77</v>
      </c>
      <c r="F147" s="52">
        <v>1</v>
      </c>
      <c r="G147" s="53" t="s">
        <v>156</v>
      </c>
      <c r="H147" s="54">
        <v>2</v>
      </c>
      <c r="I147" s="55"/>
      <c r="J147" s="56"/>
      <c r="K147" s="57"/>
      <c r="L147" s="56"/>
      <c r="M147" s="58">
        <v>2</v>
      </c>
      <c r="N147" s="59"/>
      <c r="O147" s="60"/>
      <c r="P147" s="76" t="s">
        <v>465</v>
      </c>
      <c r="Q147" s="206" t="s">
        <v>728</v>
      </c>
      <c r="R147" s="101" t="s">
        <v>111</v>
      </c>
      <c r="S147" s="63"/>
      <c r="T147" s="52"/>
      <c r="U147" s="63"/>
      <c r="V147" s="64">
        <v>1E-4</v>
      </c>
      <c r="W147" s="64"/>
      <c r="X147" s="65">
        <v>32767</v>
      </c>
      <c r="Y147" s="64"/>
      <c r="Z147" s="64"/>
      <c r="AA147" s="64"/>
      <c r="AB147" s="88" t="s">
        <v>466</v>
      </c>
      <c r="AC147" s="64" t="s">
        <v>83</v>
      </c>
      <c r="AD147" s="66" t="s">
        <v>203</v>
      </c>
      <c r="AE147" s="84" t="s">
        <v>467</v>
      </c>
    </row>
    <row r="148" spans="1:31" x14ac:dyDescent="0.25">
      <c r="A148" s="50" t="s">
        <v>421</v>
      </c>
      <c r="B148" s="51" t="s">
        <v>422</v>
      </c>
      <c r="C148" s="100" t="s">
        <v>466</v>
      </c>
      <c r="D148" s="52" t="s">
        <v>78</v>
      </c>
      <c r="E148" s="52" t="s">
        <v>77</v>
      </c>
      <c r="F148" s="52">
        <v>1</v>
      </c>
      <c r="G148" s="53" t="s">
        <v>104</v>
      </c>
      <c r="H148" s="54">
        <v>1</v>
      </c>
      <c r="I148" s="55"/>
      <c r="J148" s="56"/>
      <c r="K148" s="57"/>
      <c r="L148" s="56"/>
      <c r="M148" s="58">
        <v>1</v>
      </c>
      <c r="N148" s="59"/>
      <c r="O148" s="60"/>
      <c r="P148" s="76" t="s">
        <v>468</v>
      </c>
      <c r="Q148" s="62" t="s">
        <v>131</v>
      </c>
      <c r="R148" s="52"/>
      <c r="S148" s="63"/>
      <c r="T148" s="52"/>
      <c r="U148" s="63"/>
      <c r="V148" s="64"/>
      <c r="W148" s="64"/>
      <c r="X148" s="65">
        <v>127</v>
      </c>
      <c r="Y148" s="64" t="s">
        <v>132</v>
      </c>
      <c r="Z148" s="64"/>
      <c r="AA148" s="66" t="s">
        <v>284</v>
      </c>
      <c r="AB148" s="66"/>
      <c r="AC148" s="64" t="s">
        <v>83</v>
      </c>
      <c r="AD148" s="66" t="s">
        <v>203</v>
      </c>
      <c r="AE148" s="84" t="s">
        <v>469</v>
      </c>
    </row>
    <row r="149" spans="1:31" ht="25.5" x14ac:dyDescent="0.25">
      <c r="A149" s="50" t="s">
        <v>470</v>
      </c>
      <c r="B149" s="51" t="s">
        <v>471</v>
      </c>
      <c r="C149" s="100" t="s">
        <v>472</v>
      </c>
      <c r="D149" s="52" t="s">
        <v>78</v>
      </c>
      <c r="E149" s="52" t="s">
        <v>77</v>
      </c>
      <c r="F149" s="52">
        <v>1</v>
      </c>
      <c r="G149" s="53" t="s">
        <v>156</v>
      </c>
      <c r="H149" s="102">
        <v>2</v>
      </c>
      <c r="I149" s="103"/>
      <c r="J149" s="104"/>
      <c r="K149" s="105"/>
      <c r="L149" s="104"/>
      <c r="M149" s="106">
        <v>2</v>
      </c>
      <c r="N149" s="107"/>
      <c r="O149" s="108"/>
      <c r="P149" s="76" t="s">
        <v>473</v>
      </c>
      <c r="Q149" s="62"/>
      <c r="R149" s="52" t="s">
        <v>111</v>
      </c>
      <c r="S149" s="63"/>
      <c r="T149" s="52"/>
      <c r="U149" s="63"/>
      <c r="V149" s="64">
        <v>1</v>
      </c>
      <c r="W149" s="64"/>
      <c r="X149" s="65">
        <v>32767</v>
      </c>
      <c r="Y149" s="64"/>
      <c r="Z149" s="64"/>
      <c r="AA149" s="64"/>
      <c r="AB149" s="64"/>
      <c r="AC149" s="64" t="s">
        <v>83</v>
      </c>
      <c r="AD149" s="64" t="s">
        <v>474</v>
      </c>
      <c r="AE149" s="84" t="s">
        <v>475</v>
      </c>
    </row>
    <row r="150" spans="1:31" ht="38.25" x14ac:dyDescent="0.25">
      <c r="A150" s="50" t="s">
        <v>470</v>
      </c>
      <c r="B150" s="51" t="s">
        <v>471</v>
      </c>
      <c r="C150" s="100" t="s">
        <v>476</v>
      </c>
      <c r="D150" s="52" t="s">
        <v>78</v>
      </c>
      <c r="E150" s="52" t="s">
        <v>77</v>
      </c>
      <c r="F150" s="52">
        <v>1</v>
      </c>
      <c r="G150" s="53" t="s">
        <v>90</v>
      </c>
      <c r="H150" s="102">
        <v>4</v>
      </c>
      <c r="I150" s="103"/>
      <c r="J150" s="104"/>
      <c r="K150" s="105">
        <v>4</v>
      </c>
      <c r="L150" s="104"/>
      <c r="M150" s="106">
        <v>4</v>
      </c>
      <c r="N150" s="107"/>
      <c r="O150" s="108">
        <v>4</v>
      </c>
      <c r="P150" s="76" t="s">
        <v>477</v>
      </c>
      <c r="Q150" s="62" t="s">
        <v>478</v>
      </c>
      <c r="R150" s="52" t="s">
        <v>111</v>
      </c>
      <c r="S150" s="63"/>
      <c r="T150" s="52"/>
      <c r="U150" s="63"/>
      <c r="V150" s="64">
        <v>1E-4</v>
      </c>
      <c r="W150" s="64"/>
      <c r="X150" s="67">
        <v>2147483647</v>
      </c>
      <c r="Y150" s="64"/>
      <c r="Z150" s="64"/>
      <c r="AA150" s="64"/>
      <c r="AB150" s="64"/>
      <c r="AC150" s="64" t="s">
        <v>83</v>
      </c>
      <c r="AD150" s="64" t="s">
        <v>479</v>
      </c>
      <c r="AE150" s="84" t="s">
        <v>480</v>
      </c>
    </row>
    <row r="151" spans="1:31" ht="25.5" x14ac:dyDescent="0.25">
      <c r="A151" s="50" t="s">
        <v>470</v>
      </c>
      <c r="B151" s="51" t="s">
        <v>471</v>
      </c>
      <c r="C151" s="100" t="s">
        <v>481</v>
      </c>
      <c r="D151" s="52" t="s">
        <v>78</v>
      </c>
      <c r="E151" s="52" t="s">
        <v>77</v>
      </c>
      <c r="F151" s="52">
        <v>1</v>
      </c>
      <c r="G151" s="53" t="s">
        <v>90</v>
      </c>
      <c r="H151" s="102">
        <v>4</v>
      </c>
      <c r="I151" s="103"/>
      <c r="J151" s="104"/>
      <c r="K151" s="105">
        <v>4</v>
      </c>
      <c r="L151" s="104"/>
      <c r="M151" s="106">
        <v>4</v>
      </c>
      <c r="N151" s="107"/>
      <c r="O151" s="108">
        <v>4</v>
      </c>
      <c r="P151" s="76" t="s">
        <v>482</v>
      </c>
      <c r="Q151" s="62"/>
      <c r="R151" s="52" t="s">
        <v>111</v>
      </c>
      <c r="S151" s="63"/>
      <c r="T151" s="52"/>
      <c r="U151" s="63"/>
      <c r="V151" s="64">
        <v>1E-4</v>
      </c>
      <c r="W151" s="64"/>
      <c r="X151" s="67">
        <v>2147483647</v>
      </c>
      <c r="Y151" s="64"/>
      <c r="Z151" s="64"/>
      <c r="AA151" s="64"/>
      <c r="AB151" s="64" t="s">
        <v>483</v>
      </c>
      <c r="AC151" s="64" t="s">
        <v>83</v>
      </c>
      <c r="AD151" s="64" t="s">
        <v>484</v>
      </c>
      <c r="AE151" s="84" t="s">
        <v>485</v>
      </c>
    </row>
    <row r="152" spans="1:31" ht="25.5" x14ac:dyDescent="0.25">
      <c r="A152" s="50" t="s">
        <v>470</v>
      </c>
      <c r="B152" s="51" t="s">
        <v>471</v>
      </c>
      <c r="C152" s="100" t="s">
        <v>486</v>
      </c>
      <c r="D152" s="52" t="s">
        <v>78</v>
      </c>
      <c r="E152" s="52" t="s">
        <v>77</v>
      </c>
      <c r="F152" s="52">
        <v>1</v>
      </c>
      <c r="G152" s="53" t="s">
        <v>156</v>
      </c>
      <c r="H152" s="102">
        <v>2</v>
      </c>
      <c r="I152" s="103"/>
      <c r="J152" s="104"/>
      <c r="K152" s="105">
        <v>2</v>
      </c>
      <c r="L152" s="104"/>
      <c r="M152" s="106">
        <v>2</v>
      </c>
      <c r="N152" s="107"/>
      <c r="O152" s="108">
        <v>2</v>
      </c>
      <c r="P152" s="76" t="s">
        <v>487</v>
      </c>
      <c r="Q152" s="62"/>
      <c r="R152" s="52" t="s">
        <v>111</v>
      </c>
      <c r="S152" s="63"/>
      <c r="T152" s="52"/>
      <c r="U152" s="63"/>
      <c r="V152" s="64">
        <v>1E-4</v>
      </c>
      <c r="W152" s="64"/>
      <c r="X152" s="65">
        <v>32767</v>
      </c>
      <c r="Y152" s="64"/>
      <c r="Z152" s="64"/>
      <c r="AA152" s="64"/>
      <c r="AB152" s="64"/>
      <c r="AC152" s="64" t="s">
        <v>83</v>
      </c>
      <c r="AD152" s="64" t="s">
        <v>484</v>
      </c>
      <c r="AE152" s="84" t="s">
        <v>488</v>
      </c>
    </row>
    <row r="153" spans="1:31" ht="25.5" x14ac:dyDescent="0.25">
      <c r="A153" s="50" t="s">
        <v>470</v>
      </c>
      <c r="B153" s="51" t="s">
        <v>471</v>
      </c>
      <c r="C153" s="100" t="s">
        <v>489</v>
      </c>
      <c r="D153" s="52" t="s">
        <v>78</v>
      </c>
      <c r="E153" s="52" t="s">
        <v>77</v>
      </c>
      <c r="F153" s="52">
        <v>1</v>
      </c>
      <c r="G153" s="53" t="s">
        <v>90</v>
      </c>
      <c r="H153" s="102">
        <v>4</v>
      </c>
      <c r="I153" s="103"/>
      <c r="J153" s="104"/>
      <c r="K153" s="105">
        <v>4</v>
      </c>
      <c r="L153" s="104"/>
      <c r="M153" s="106">
        <v>4</v>
      </c>
      <c r="N153" s="107"/>
      <c r="O153" s="108">
        <v>4</v>
      </c>
      <c r="P153" s="76" t="s">
        <v>490</v>
      </c>
      <c r="Q153" s="62"/>
      <c r="R153" s="52" t="s">
        <v>111</v>
      </c>
      <c r="S153" s="63"/>
      <c r="T153" s="52"/>
      <c r="U153" s="63"/>
      <c r="V153" s="64">
        <v>1E-4</v>
      </c>
      <c r="W153" s="64"/>
      <c r="X153" s="67">
        <v>2147483647</v>
      </c>
      <c r="Y153" s="64"/>
      <c r="Z153" s="64"/>
      <c r="AA153" s="64"/>
      <c r="AB153" s="64" t="s">
        <v>491</v>
      </c>
      <c r="AC153" s="64" t="s">
        <v>83</v>
      </c>
      <c r="AD153" s="64" t="s">
        <v>492</v>
      </c>
      <c r="AE153" s="84" t="s">
        <v>493</v>
      </c>
    </row>
    <row r="154" spans="1:31" ht="25.5" x14ac:dyDescent="0.25">
      <c r="A154" s="50" t="s">
        <v>470</v>
      </c>
      <c r="B154" s="51" t="s">
        <v>471</v>
      </c>
      <c r="C154" s="100" t="s">
        <v>494</v>
      </c>
      <c r="D154" s="52" t="s">
        <v>78</v>
      </c>
      <c r="E154" s="52" t="s">
        <v>77</v>
      </c>
      <c r="F154" s="52">
        <v>1</v>
      </c>
      <c r="G154" s="53" t="s">
        <v>156</v>
      </c>
      <c r="H154" s="102">
        <v>2</v>
      </c>
      <c r="I154" s="103"/>
      <c r="J154" s="104"/>
      <c r="K154" s="105">
        <v>2</v>
      </c>
      <c r="L154" s="104"/>
      <c r="M154" s="106">
        <v>2</v>
      </c>
      <c r="N154" s="107"/>
      <c r="O154" s="108">
        <v>2</v>
      </c>
      <c r="P154" s="76" t="s">
        <v>495</v>
      </c>
      <c r="Q154" s="62"/>
      <c r="R154" s="52" t="s">
        <v>111</v>
      </c>
      <c r="S154" s="63"/>
      <c r="T154" s="52"/>
      <c r="U154" s="63"/>
      <c r="V154" s="64">
        <v>1E-4</v>
      </c>
      <c r="W154" s="64"/>
      <c r="X154" s="65">
        <v>32767</v>
      </c>
      <c r="Y154" s="64"/>
      <c r="Z154" s="64"/>
      <c r="AA154" s="64"/>
      <c r="AB154" s="64"/>
      <c r="AC154" s="64" t="s">
        <v>83</v>
      </c>
      <c r="AD154" s="64" t="s">
        <v>492</v>
      </c>
      <c r="AE154" s="84" t="s">
        <v>496</v>
      </c>
    </row>
    <row r="155" spans="1:31" ht="25.5" x14ac:dyDescent="0.25">
      <c r="A155" s="50" t="s">
        <v>470</v>
      </c>
      <c r="B155" s="51" t="s">
        <v>471</v>
      </c>
      <c r="C155" s="100" t="s">
        <v>497</v>
      </c>
      <c r="D155" s="52" t="s">
        <v>78</v>
      </c>
      <c r="E155" s="52" t="s">
        <v>77</v>
      </c>
      <c r="F155" s="52">
        <v>1</v>
      </c>
      <c r="G155" s="53" t="s">
        <v>156</v>
      </c>
      <c r="H155" s="102">
        <v>2</v>
      </c>
      <c r="I155" s="103"/>
      <c r="J155" s="104"/>
      <c r="K155" s="105"/>
      <c r="L155" s="104"/>
      <c r="M155" s="106">
        <v>2</v>
      </c>
      <c r="N155" s="107"/>
      <c r="O155" s="108"/>
      <c r="P155" s="76" t="s">
        <v>498</v>
      </c>
      <c r="Q155" s="62"/>
      <c r="R155" s="52" t="s">
        <v>111</v>
      </c>
      <c r="S155" s="63"/>
      <c r="T155" s="52"/>
      <c r="U155" s="63"/>
      <c r="V155" s="64">
        <v>1E-4</v>
      </c>
      <c r="W155" s="64"/>
      <c r="X155" s="65">
        <v>32767</v>
      </c>
      <c r="Y155" s="64"/>
      <c r="Z155" s="64"/>
      <c r="AA155" s="64"/>
      <c r="AB155" s="64" t="s">
        <v>499</v>
      </c>
      <c r="AC155" s="64" t="s">
        <v>83</v>
      </c>
      <c r="AD155" s="64" t="s">
        <v>500</v>
      </c>
      <c r="AE155" s="84" t="s">
        <v>501</v>
      </c>
    </row>
    <row r="156" spans="1:31" ht="25.5" x14ac:dyDescent="0.25">
      <c r="A156" s="50" t="s">
        <v>470</v>
      </c>
      <c r="B156" s="51" t="s">
        <v>471</v>
      </c>
      <c r="C156" s="100" t="s">
        <v>502</v>
      </c>
      <c r="D156" s="52" t="s">
        <v>78</v>
      </c>
      <c r="E156" s="52" t="s">
        <v>77</v>
      </c>
      <c r="F156" s="52">
        <v>1</v>
      </c>
      <c r="G156" s="53" t="s">
        <v>156</v>
      </c>
      <c r="H156" s="102">
        <v>2</v>
      </c>
      <c r="I156" s="103"/>
      <c r="J156" s="104"/>
      <c r="K156" s="105"/>
      <c r="L156" s="104"/>
      <c r="M156" s="106">
        <v>2</v>
      </c>
      <c r="N156" s="107"/>
      <c r="O156" s="108"/>
      <c r="P156" s="76" t="s">
        <v>503</v>
      </c>
      <c r="Q156" s="62"/>
      <c r="R156" s="52" t="s">
        <v>111</v>
      </c>
      <c r="S156" s="63"/>
      <c r="T156" s="52"/>
      <c r="U156" s="63"/>
      <c r="V156" s="64">
        <v>1E-4</v>
      </c>
      <c r="W156" s="64"/>
      <c r="X156" s="65">
        <v>32767</v>
      </c>
      <c r="Y156" s="64"/>
      <c r="Z156" s="64"/>
      <c r="AA156" s="64"/>
      <c r="AB156" s="64"/>
      <c r="AC156" s="64" t="s">
        <v>83</v>
      </c>
      <c r="AD156" s="64" t="s">
        <v>500</v>
      </c>
      <c r="AE156" s="84" t="s">
        <v>504</v>
      </c>
    </row>
    <row r="157" spans="1:31" ht="51" x14ac:dyDescent="0.25">
      <c r="A157" s="50" t="s">
        <v>505</v>
      </c>
      <c r="B157" s="51" t="s">
        <v>506</v>
      </c>
      <c r="C157" s="100" t="s">
        <v>507</v>
      </c>
      <c r="D157" s="52" t="s">
        <v>78</v>
      </c>
      <c r="E157" s="52" t="s">
        <v>77</v>
      </c>
      <c r="F157" s="52">
        <v>1</v>
      </c>
      <c r="G157" s="53" t="s">
        <v>156</v>
      </c>
      <c r="H157" s="54">
        <v>2</v>
      </c>
      <c r="I157" s="55"/>
      <c r="J157" s="56"/>
      <c r="K157" s="57"/>
      <c r="L157" s="56"/>
      <c r="M157" s="58">
        <v>2</v>
      </c>
      <c r="N157" s="109"/>
      <c r="O157" s="110"/>
      <c r="P157" s="76" t="s">
        <v>508</v>
      </c>
      <c r="Q157" s="111"/>
      <c r="R157" s="52" t="s">
        <v>111</v>
      </c>
      <c r="S157" s="63"/>
      <c r="T157" s="52"/>
      <c r="U157" s="63"/>
      <c r="V157" s="64">
        <v>1E-4</v>
      </c>
      <c r="W157" s="64"/>
      <c r="X157" s="65">
        <v>32767</v>
      </c>
      <c r="Y157" s="64"/>
      <c r="Z157" s="64"/>
      <c r="AA157" s="64"/>
      <c r="AB157" s="64"/>
      <c r="AC157" s="64" t="s">
        <v>83</v>
      </c>
      <c r="AD157" s="64" t="s">
        <v>509</v>
      </c>
      <c r="AE157" s="84" t="s">
        <v>510</v>
      </c>
    </row>
    <row r="158" spans="1:31" ht="76.5" x14ac:dyDescent="0.25">
      <c r="A158" s="50" t="s">
        <v>505</v>
      </c>
      <c r="B158" s="51" t="s">
        <v>506</v>
      </c>
      <c r="C158" s="100" t="s">
        <v>511</v>
      </c>
      <c r="D158" s="52" t="s">
        <v>78</v>
      </c>
      <c r="E158" s="52" t="s">
        <v>77</v>
      </c>
      <c r="F158" s="52">
        <v>1</v>
      </c>
      <c r="G158" s="53" t="s">
        <v>156</v>
      </c>
      <c r="H158" s="54">
        <v>2</v>
      </c>
      <c r="I158" s="55"/>
      <c r="J158" s="56"/>
      <c r="K158" s="57"/>
      <c r="L158" s="56"/>
      <c r="M158" s="58">
        <v>2</v>
      </c>
      <c r="N158" s="109"/>
      <c r="O158" s="110"/>
      <c r="P158" s="76" t="s">
        <v>512</v>
      </c>
      <c r="Q158" s="62" t="s">
        <v>513</v>
      </c>
      <c r="R158" s="52" t="s">
        <v>111</v>
      </c>
      <c r="S158" s="63"/>
      <c r="T158" s="52"/>
      <c r="U158" s="63"/>
      <c r="V158" s="64">
        <v>1E-4</v>
      </c>
      <c r="W158" s="64"/>
      <c r="X158" s="65">
        <v>32767</v>
      </c>
      <c r="Y158" s="64"/>
      <c r="Z158" s="64"/>
      <c r="AA158" s="64"/>
      <c r="AB158" s="64"/>
      <c r="AC158" s="64" t="s">
        <v>83</v>
      </c>
      <c r="AD158" s="64" t="s">
        <v>440</v>
      </c>
      <c r="AE158" s="84" t="s">
        <v>514</v>
      </c>
    </row>
    <row r="159" spans="1:31" ht="51" x14ac:dyDescent="0.25">
      <c r="A159" s="50" t="s">
        <v>505</v>
      </c>
      <c r="B159" s="51" t="s">
        <v>506</v>
      </c>
      <c r="C159" s="100" t="s">
        <v>515</v>
      </c>
      <c r="D159" s="52" t="s">
        <v>78</v>
      </c>
      <c r="E159" s="52" t="s">
        <v>77</v>
      </c>
      <c r="F159" s="52">
        <v>1</v>
      </c>
      <c r="G159" s="53" t="s">
        <v>156</v>
      </c>
      <c r="H159" s="54">
        <v>2</v>
      </c>
      <c r="I159" s="55"/>
      <c r="J159" s="56"/>
      <c r="K159" s="57">
        <v>2</v>
      </c>
      <c r="L159" s="56"/>
      <c r="M159" s="58">
        <v>2</v>
      </c>
      <c r="N159" s="59"/>
      <c r="O159" s="60">
        <v>2</v>
      </c>
      <c r="P159" s="76" t="s">
        <v>516</v>
      </c>
      <c r="Q159" s="62"/>
      <c r="R159" s="52" t="s">
        <v>111</v>
      </c>
      <c r="S159" s="63"/>
      <c r="T159" s="52"/>
      <c r="U159" s="63"/>
      <c r="V159" s="64">
        <v>1E-4</v>
      </c>
      <c r="W159" s="64"/>
      <c r="X159" s="65">
        <v>32767</v>
      </c>
      <c r="Y159" s="64"/>
      <c r="Z159" s="64"/>
      <c r="AA159" s="64"/>
      <c r="AB159" s="64"/>
      <c r="AC159" s="64" t="s">
        <v>83</v>
      </c>
      <c r="AD159" s="64" t="s">
        <v>517</v>
      </c>
      <c r="AE159" s="84" t="s">
        <v>518</v>
      </c>
    </row>
    <row r="160" spans="1:31" ht="25.5" x14ac:dyDescent="0.25">
      <c r="A160" s="50" t="s">
        <v>505</v>
      </c>
      <c r="B160" s="51" t="s">
        <v>506</v>
      </c>
      <c r="C160" s="100" t="s">
        <v>519</v>
      </c>
      <c r="D160" s="52" t="s">
        <v>78</v>
      </c>
      <c r="E160" s="52" t="s">
        <v>77</v>
      </c>
      <c r="F160" s="52">
        <v>1</v>
      </c>
      <c r="G160" s="53" t="s">
        <v>156</v>
      </c>
      <c r="H160" s="54">
        <v>2</v>
      </c>
      <c r="I160" s="55"/>
      <c r="J160" s="56"/>
      <c r="K160" s="57">
        <v>2</v>
      </c>
      <c r="L160" s="56"/>
      <c r="M160" s="58">
        <v>2</v>
      </c>
      <c r="N160" s="59"/>
      <c r="O160" s="60">
        <v>2</v>
      </c>
      <c r="P160" s="76" t="s">
        <v>520</v>
      </c>
      <c r="Q160" s="62"/>
      <c r="R160" s="52" t="s">
        <v>111</v>
      </c>
      <c r="S160" s="63"/>
      <c r="T160" s="52"/>
      <c r="U160" s="63"/>
      <c r="V160" s="64">
        <v>1E-4</v>
      </c>
      <c r="W160" s="64"/>
      <c r="X160" s="65">
        <v>32767</v>
      </c>
      <c r="Y160" s="64"/>
      <c r="Z160" s="64"/>
      <c r="AA160" s="64"/>
      <c r="AB160" s="64"/>
      <c r="AC160" s="64" t="s">
        <v>83</v>
      </c>
      <c r="AD160" s="64" t="s">
        <v>521</v>
      </c>
      <c r="AE160" s="84" t="s">
        <v>522</v>
      </c>
    </row>
    <row r="161" spans="1:31" ht="63.75" x14ac:dyDescent="0.25">
      <c r="A161" s="50" t="s">
        <v>505</v>
      </c>
      <c r="B161" s="51" t="s">
        <v>506</v>
      </c>
      <c r="C161" s="100" t="s">
        <v>523</v>
      </c>
      <c r="D161" s="52" t="s">
        <v>78</v>
      </c>
      <c r="E161" s="52" t="s">
        <v>77</v>
      </c>
      <c r="F161" s="52">
        <v>1</v>
      </c>
      <c r="G161" s="53" t="s">
        <v>156</v>
      </c>
      <c r="H161" s="54">
        <v>2</v>
      </c>
      <c r="I161" s="55"/>
      <c r="J161" s="56"/>
      <c r="K161" s="57">
        <v>2</v>
      </c>
      <c r="L161" s="56"/>
      <c r="M161" s="58">
        <v>2</v>
      </c>
      <c r="N161" s="59"/>
      <c r="O161" s="60">
        <v>2</v>
      </c>
      <c r="P161" s="76" t="s">
        <v>524</v>
      </c>
      <c r="Q161" s="62"/>
      <c r="R161" s="52" t="s">
        <v>111</v>
      </c>
      <c r="S161" s="63"/>
      <c r="T161" s="52"/>
      <c r="U161" s="63"/>
      <c r="V161" s="64">
        <v>1E-4</v>
      </c>
      <c r="W161" s="64"/>
      <c r="X161" s="65">
        <v>32767</v>
      </c>
      <c r="Y161" s="64"/>
      <c r="Z161" s="64"/>
      <c r="AA161" s="64"/>
      <c r="AB161" s="64"/>
      <c r="AC161" s="64" t="s">
        <v>83</v>
      </c>
      <c r="AD161" s="64" t="s">
        <v>525</v>
      </c>
      <c r="AE161" s="84" t="s">
        <v>526</v>
      </c>
    </row>
    <row r="162" spans="1:31" ht="63.75" x14ac:dyDescent="0.25">
      <c r="A162" s="50" t="s">
        <v>505</v>
      </c>
      <c r="B162" s="51" t="s">
        <v>506</v>
      </c>
      <c r="C162" s="100" t="s">
        <v>527</v>
      </c>
      <c r="D162" s="52" t="s">
        <v>78</v>
      </c>
      <c r="E162" s="52" t="s">
        <v>77</v>
      </c>
      <c r="F162" s="52">
        <v>1</v>
      </c>
      <c r="G162" s="53" t="s">
        <v>156</v>
      </c>
      <c r="H162" s="54">
        <v>2</v>
      </c>
      <c r="I162" s="55"/>
      <c r="J162" s="56"/>
      <c r="K162" s="57">
        <v>2</v>
      </c>
      <c r="L162" s="56"/>
      <c r="M162" s="58">
        <v>2</v>
      </c>
      <c r="N162" s="59"/>
      <c r="O162" s="60">
        <v>2</v>
      </c>
      <c r="P162" s="76" t="s">
        <v>528</v>
      </c>
      <c r="Q162" s="62" t="s">
        <v>529</v>
      </c>
      <c r="R162" s="52" t="s">
        <v>111</v>
      </c>
      <c r="S162" s="63"/>
      <c r="T162" s="52"/>
      <c r="U162" s="63"/>
      <c r="V162" s="64">
        <v>1E-4</v>
      </c>
      <c r="W162" s="64"/>
      <c r="X162" s="65">
        <v>32767</v>
      </c>
      <c r="Y162" s="64"/>
      <c r="Z162" s="64"/>
      <c r="AA162" s="64"/>
      <c r="AB162" s="64" t="s">
        <v>530</v>
      </c>
      <c r="AC162" s="64" t="s">
        <v>83</v>
      </c>
      <c r="AD162" s="64" t="s">
        <v>531</v>
      </c>
      <c r="AE162" s="84" t="s">
        <v>532</v>
      </c>
    </row>
    <row r="163" spans="1:31" ht="63.75" x14ac:dyDescent="0.25">
      <c r="A163" s="50" t="s">
        <v>505</v>
      </c>
      <c r="B163" s="51" t="s">
        <v>506</v>
      </c>
      <c r="C163" s="100" t="s">
        <v>533</v>
      </c>
      <c r="D163" s="52" t="s">
        <v>78</v>
      </c>
      <c r="E163" s="52" t="s">
        <v>77</v>
      </c>
      <c r="F163" s="52">
        <v>1</v>
      </c>
      <c r="G163" s="53" t="s">
        <v>156</v>
      </c>
      <c r="H163" s="54">
        <v>2</v>
      </c>
      <c r="I163" s="55"/>
      <c r="J163" s="56"/>
      <c r="K163" s="57">
        <v>2</v>
      </c>
      <c r="L163" s="56"/>
      <c r="M163" s="58">
        <v>2</v>
      </c>
      <c r="N163" s="59"/>
      <c r="O163" s="60">
        <v>2</v>
      </c>
      <c r="P163" s="76" t="s">
        <v>534</v>
      </c>
      <c r="Q163" s="62" t="s">
        <v>529</v>
      </c>
      <c r="R163" s="52" t="s">
        <v>111</v>
      </c>
      <c r="S163" s="63"/>
      <c r="T163" s="52"/>
      <c r="U163" s="63"/>
      <c r="V163" s="64">
        <v>1E-4</v>
      </c>
      <c r="W163" s="64"/>
      <c r="X163" s="65">
        <v>32767</v>
      </c>
      <c r="Y163" s="64"/>
      <c r="Z163" s="64"/>
      <c r="AA163" s="64"/>
      <c r="AB163" s="64" t="s">
        <v>535</v>
      </c>
      <c r="AC163" s="64" t="s">
        <v>83</v>
      </c>
      <c r="AD163" s="64" t="s">
        <v>536</v>
      </c>
      <c r="AE163" s="84" t="s">
        <v>537</v>
      </c>
    </row>
    <row r="164" spans="1:31" ht="63.75" x14ac:dyDescent="0.25">
      <c r="A164" s="50" t="s">
        <v>505</v>
      </c>
      <c r="B164" s="51" t="s">
        <v>506</v>
      </c>
      <c r="C164" s="100" t="s">
        <v>538</v>
      </c>
      <c r="D164" s="52" t="s">
        <v>78</v>
      </c>
      <c r="E164" s="52" t="s">
        <v>77</v>
      </c>
      <c r="F164" s="52">
        <v>1</v>
      </c>
      <c r="G164" s="53" t="s">
        <v>156</v>
      </c>
      <c r="H164" s="54">
        <v>2</v>
      </c>
      <c r="I164" s="55"/>
      <c r="J164" s="56"/>
      <c r="K164" s="57"/>
      <c r="L164" s="56"/>
      <c r="M164" s="58">
        <v>2</v>
      </c>
      <c r="N164" s="59"/>
      <c r="O164" s="60"/>
      <c r="P164" s="76" t="s">
        <v>539</v>
      </c>
      <c r="Q164" s="62" t="s">
        <v>540</v>
      </c>
      <c r="R164" s="52" t="s">
        <v>111</v>
      </c>
      <c r="S164" s="63"/>
      <c r="T164" s="52"/>
      <c r="U164" s="63"/>
      <c r="V164" s="64">
        <v>1E-4</v>
      </c>
      <c r="W164" s="64"/>
      <c r="X164" s="65">
        <v>32767</v>
      </c>
      <c r="Y164" s="64"/>
      <c r="Z164" s="64"/>
      <c r="AA164" s="64"/>
      <c r="AB164" s="64"/>
      <c r="AC164" s="64" t="s">
        <v>83</v>
      </c>
      <c r="AD164" s="64" t="s">
        <v>531</v>
      </c>
      <c r="AE164" s="84" t="s">
        <v>541</v>
      </c>
    </row>
    <row r="165" spans="1:31" ht="63.75" x14ac:dyDescent="0.25">
      <c r="A165" s="50" t="s">
        <v>505</v>
      </c>
      <c r="B165" s="51" t="s">
        <v>506</v>
      </c>
      <c r="C165" s="100" t="s">
        <v>542</v>
      </c>
      <c r="D165" s="52" t="s">
        <v>78</v>
      </c>
      <c r="E165" s="52" t="s">
        <v>77</v>
      </c>
      <c r="F165" s="52">
        <v>1</v>
      </c>
      <c r="G165" s="53" t="s">
        <v>156</v>
      </c>
      <c r="H165" s="54">
        <v>2</v>
      </c>
      <c r="I165" s="55"/>
      <c r="J165" s="56"/>
      <c r="K165" s="57"/>
      <c r="L165" s="56"/>
      <c r="M165" s="58">
        <v>2</v>
      </c>
      <c r="N165" s="59"/>
      <c r="O165" s="60"/>
      <c r="P165" s="76" t="s">
        <v>543</v>
      </c>
      <c r="Q165" s="62" t="s">
        <v>544</v>
      </c>
      <c r="R165" s="52" t="s">
        <v>111</v>
      </c>
      <c r="S165" s="63"/>
      <c r="T165" s="52"/>
      <c r="U165" s="63"/>
      <c r="V165" s="64">
        <v>1E-4</v>
      </c>
      <c r="W165" s="64"/>
      <c r="X165" s="65">
        <v>32767</v>
      </c>
      <c r="Y165" s="64"/>
      <c r="Z165" s="64"/>
      <c r="AA165" s="64"/>
      <c r="AB165" s="64"/>
      <c r="AC165" s="64" t="s">
        <v>83</v>
      </c>
      <c r="AD165" s="64" t="s">
        <v>531</v>
      </c>
      <c r="AE165" s="84" t="s">
        <v>545</v>
      </c>
    </row>
    <row r="166" spans="1:31" ht="38.25" x14ac:dyDescent="0.25">
      <c r="A166" s="50" t="s">
        <v>505</v>
      </c>
      <c r="B166" s="51" t="s">
        <v>506</v>
      </c>
      <c r="C166" s="100" t="s">
        <v>546</v>
      </c>
      <c r="D166" s="52" t="s">
        <v>78</v>
      </c>
      <c r="E166" s="52" t="s">
        <v>77</v>
      </c>
      <c r="F166" s="52">
        <v>1</v>
      </c>
      <c r="G166" s="53" t="s">
        <v>156</v>
      </c>
      <c r="H166" s="54">
        <v>2</v>
      </c>
      <c r="I166" s="55"/>
      <c r="J166" s="56"/>
      <c r="K166" s="57"/>
      <c r="L166" s="56"/>
      <c r="M166" s="58">
        <v>2</v>
      </c>
      <c r="N166" s="59"/>
      <c r="O166" s="60"/>
      <c r="P166" s="76" t="s">
        <v>547</v>
      </c>
      <c r="Q166" s="62" t="s">
        <v>548</v>
      </c>
      <c r="R166" s="52" t="s">
        <v>111</v>
      </c>
      <c r="S166" s="63"/>
      <c r="T166" s="52"/>
      <c r="U166" s="63"/>
      <c r="V166" s="64">
        <v>1E-4</v>
      </c>
      <c r="W166" s="64"/>
      <c r="X166" s="65">
        <v>32767</v>
      </c>
      <c r="Y166" s="64"/>
      <c r="Z166" s="64"/>
      <c r="AA166" s="64"/>
      <c r="AB166" s="64"/>
      <c r="AC166" s="64" t="s">
        <v>83</v>
      </c>
      <c r="AD166" s="64"/>
      <c r="AE166" s="84" t="s">
        <v>549</v>
      </c>
    </row>
    <row r="167" spans="1:31" ht="38.25" x14ac:dyDescent="0.25">
      <c r="A167" s="50" t="s">
        <v>505</v>
      </c>
      <c r="B167" s="51" t="s">
        <v>506</v>
      </c>
      <c r="C167" s="100" t="s">
        <v>550</v>
      </c>
      <c r="D167" s="52" t="s">
        <v>78</v>
      </c>
      <c r="E167" s="52" t="s">
        <v>77</v>
      </c>
      <c r="F167" s="52">
        <v>1</v>
      </c>
      <c r="G167" s="53" t="s">
        <v>156</v>
      </c>
      <c r="H167" s="54">
        <v>2</v>
      </c>
      <c r="I167" s="55"/>
      <c r="J167" s="56"/>
      <c r="K167" s="57"/>
      <c r="L167" s="56"/>
      <c r="M167" s="58">
        <v>2</v>
      </c>
      <c r="N167" s="59"/>
      <c r="O167" s="60"/>
      <c r="P167" s="76" t="s">
        <v>551</v>
      </c>
      <c r="Q167" s="62" t="s">
        <v>552</v>
      </c>
      <c r="R167" s="52" t="s">
        <v>111</v>
      </c>
      <c r="S167" s="63"/>
      <c r="T167" s="52"/>
      <c r="U167" s="63"/>
      <c r="V167" s="64">
        <v>1E-4</v>
      </c>
      <c r="W167" s="64"/>
      <c r="X167" s="65">
        <v>32767</v>
      </c>
      <c r="Y167" s="64"/>
      <c r="Z167" s="64"/>
      <c r="AA167" s="64"/>
      <c r="AB167" s="64"/>
      <c r="AC167" s="64" t="s">
        <v>83</v>
      </c>
      <c r="AD167" s="64"/>
      <c r="AE167" s="84" t="s">
        <v>553</v>
      </c>
    </row>
    <row r="168" spans="1:31" ht="25.5" x14ac:dyDescent="0.25">
      <c r="A168" s="50" t="s">
        <v>554</v>
      </c>
      <c r="B168" s="51" t="s">
        <v>555</v>
      </c>
      <c r="C168" s="100" t="s">
        <v>556</v>
      </c>
      <c r="D168" s="52" t="s">
        <v>78</v>
      </c>
      <c r="E168" s="52" t="s">
        <v>77</v>
      </c>
      <c r="F168" s="52">
        <v>1</v>
      </c>
      <c r="G168" s="53" t="s">
        <v>156</v>
      </c>
      <c r="H168" s="54">
        <v>2</v>
      </c>
      <c r="I168" s="55"/>
      <c r="J168" s="56"/>
      <c r="K168" s="57"/>
      <c r="L168" s="56"/>
      <c r="M168" s="58">
        <v>2</v>
      </c>
      <c r="N168" s="59"/>
      <c r="O168" s="60"/>
      <c r="P168" s="76" t="s">
        <v>557</v>
      </c>
      <c r="Q168" s="62" t="s">
        <v>558</v>
      </c>
      <c r="R168" s="52" t="s">
        <v>559</v>
      </c>
      <c r="S168" s="63"/>
      <c r="T168" s="52"/>
      <c r="U168" s="63"/>
      <c r="V168" s="64">
        <v>0.01</v>
      </c>
      <c r="W168" s="64"/>
      <c r="X168" s="65">
        <v>32767</v>
      </c>
      <c r="Y168" s="64"/>
      <c r="Z168" s="64"/>
      <c r="AA168" s="64"/>
      <c r="AB168" s="88" t="s">
        <v>560</v>
      </c>
      <c r="AC168" s="64" t="s">
        <v>83</v>
      </c>
      <c r="AD168" s="64" t="s">
        <v>203</v>
      </c>
      <c r="AE168" s="84" t="s">
        <v>561</v>
      </c>
    </row>
    <row r="169" spans="1:31" x14ac:dyDescent="0.25">
      <c r="A169" s="50" t="s">
        <v>554</v>
      </c>
      <c r="B169" s="51" t="s">
        <v>555</v>
      </c>
      <c r="C169" s="100" t="s">
        <v>560</v>
      </c>
      <c r="D169" s="52" t="s">
        <v>78</v>
      </c>
      <c r="E169" s="52" t="s">
        <v>77</v>
      </c>
      <c r="F169" s="52">
        <v>1</v>
      </c>
      <c r="G169" s="53" t="s">
        <v>104</v>
      </c>
      <c r="H169" s="54">
        <v>1</v>
      </c>
      <c r="I169" s="55"/>
      <c r="J169" s="56"/>
      <c r="K169" s="57"/>
      <c r="L169" s="56"/>
      <c r="M169" s="58">
        <v>1</v>
      </c>
      <c r="N169" s="59"/>
      <c r="O169" s="60"/>
      <c r="P169" s="76" t="s">
        <v>562</v>
      </c>
      <c r="Q169" s="62" t="s">
        <v>131</v>
      </c>
      <c r="R169" s="52"/>
      <c r="S169" s="63"/>
      <c r="T169" s="52"/>
      <c r="U169" s="63"/>
      <c r="V169" s="64"/>
      <c r="W169" s="64"/>
      <c r="X169" s="65">
        <v>127</v>
      </c>
      <c r="Y169" s="64" t="s">
        <v>132</v>
      </c>
      <c r="Z169" s="64"/>
      <c r="AA169" s="66" t="s">
        <v>284</v>
      </c>
      <c r="AB169" s="66"/>
      <c r="AC169" s="64" t="s">
        <v>83</v>
      </c>
      <c r="AD169" s="64" t="s">
        <v>203</v>
      </c>
      <c r="AE169" s="84" t="s">
        <v>563</v>
      </c>
    </row>
    <row r="170" spans="1:31" ht="25.5" x14ac:dyDescent="0.25">
      <c r="A170" s="50" t="s">
        <v>554</v>
      </c>
      <c r="B170" s="51" t="s">
        <v>555</v>
      </c>
      <c r="C170" s="100" t="s">
        <v>564</v>
      </c>
      <c r="D170" s="52" t="s">
        <v>78</v>
      </c>
      <c r="E170" s="52" t="s">
        <v>77</v>
      </c>
      <c r="F170" s="52">
        <v>1</v>
      </c>
      <c r="G170" s="53" t="s">
        <v>156</v>
      </c>
      <c r="H170" s="54">
        <v>2</v>
      </c>
      <c r="I170" s="55"/>
      <c r="J170" s="56"/>
      <c r="K170" s="57"/>
      <c r="L170" s="56"/>
      <c r="M170" s="58">
        <v>2</v>
      </c>
      <c r="N170" s="59"/>
      <c r="O170" s="60"/>
      <c r="P170" s="76" t="s">
        <v>565</v>
      </c>
      <c r="Q170" s="62" t="s">
        <v>566</v>
      </c>
      <c r="R170" s="52" t="s">
        <v>559</v>
      </c>
      <c r="S170" s="63"/>
      <c r="T170" s="52"/>
      <c r="U170" s="63"/>
      <c r="V170" s="64">
        <v>0.01</v>
      </c>
      <c r="W170" s="64"/>
      <c r="X170" s="65">
        <v>32767</v>
      </c>
      <c r="Y170" s="64"/>
      <c r="Z170" s="64"/>
      <c r="AA170" s="64"/>
      <c r="AB170" s="88" t="s">
        <v>567</v>
      </c>
      <c r="AC170" s="64" t="s">
        <v>83</v>
      </c>
      <c r="AD170" s="64" t="s">
        <v>203</v>
      </c>
      <c r="AE170" s="84" t="s">
        <v>568</v>
      </c>
    </row>
    <row r="171" spans="1:31" x14ac:dyDescent="0.25">
      <c r="A171" s="50" t="s">
        <v>554</v>
      </c>
      <c r="B171" s="51" t="s">
        <v>555</v>
      </c>
      <c r="C171" s="100" t="s">
        <v>567</v>
      </c>
      <c r="D171" s="52" t="s">
        <v>78</v>
      </c>
      <c r="E171" s="52" t="s">
        <v>77</v>
      </c>
      <c r="F171" s="52">
        <v>1</v>
      </c>
      <c r="G171" s="53" t="s">
        <v>104</v>
      </c>
      <c r="H171" s="54">
        <v>1</v>
      </c>
      <c r="I171" s="55"/>
      <c r="J171" s="56"/>
      <c r="K171" s="57"/>
      <c r="L171" s="56"/>
      <c r="M171" s="58">
        <v>1</v>
      </c>
      <c r="N171" s="59"/>
      <c r="O171" s="60"/>
      <c r="P171" s="76" t="s">
        <v>569</v>
      </c>
      <c r="Q171" s="62" t="s">
        <v>131</v>
      </c>
      <c r="R171" s="52"/>
      <c r="S171" s="63"/>
      <c r="T171" s="52"/>
      <c r="U171" s="63"/>
      <c r="V171" s="64"/>
      <c r="W171" s="64"/>
      <c r="X171" s="65">
        <v>127</v>
      </c>
      <c r="Y171" s="64" t="s">
        <v>132</v>
      </c>
      <c r="Z171" s="64"/>
      <c r="AA171" s="66" t="s">
        <v>284</v>
      </c>
      <c r="AB171" s="66"/>
      <c r="AC171" s="64" t="s">
        <v>83</v>
      </c>
      <c r="AD171" s="64" t="s">
        <v>203</v>
      </c>
      <c r="AE171" s="84" t="s">
        <v>570</v>
      </c>
    </row>
    <row r="172" spans="1:31" ht="25.5" x14ac:dyDescent="0.25">
      <c r="A172" s="50" t="s">
        <v>554</v>
      </c>
      <c r="B172" s="51" t="s">
        <v>555</v>
      </c>
      <c r="C172" s="100" t="s">
        <v>571</v>
      </c>
      <c r="D172" s="52" t="s">
        <v>78</v>
      </c>
      <c r="E172" s="52" t="s">
        <v>77</v>
      </c>
      <c r="F172" s="52">
        <v>1</v>
      </c>
      <c r="G172" s="53" t="s">
        <v>156</v>
      </c>
      <c r="H172" s="54">
        <v>2</v>
      </c>
      <c r="I172" s="55"/>
      <c r="J172" s="56"/>
      <c r="K172" s="57"/>
      <c r="L172" s="56"/>
      <c r="M172" s="58">
        <v>2</v>
      </c>
      <c r="N172" s="59"/>
      <c r="O172" s="60"/>
      <c r="P172" s="76" t="s">
        <v>572</v>
      </c>
      <c r="Q172" s="62" t="s">
        <v>573</v>
      </c>
      <c r="R172" s="52" t="s">
        <v>117</v>
      </c>
      <c r="S172" s="63"/>
      <c r="T172" s="52"/>
      <c r="U172" s="63"/>
      <c r="V172" s="64">
        <v>0.01</v>
      </c>
      <c r="W172" s="64"/>
      <c r="X172" s="65">
        <v>32767</v>
      </c>
      <c r="Y172" s="64"/>
      <c r="Z172" s="64"/>
      <c r="AA172" s="64"/>
      <c r="AB172" s="88" t="s">
        <v>574</v>
      </c>
      <c r="AC172" s="64" t="s">
        <v>83</v>
      </c>
      <c r="AD172" s="64" t="s">
        <v>203</v>
      </c>
      <c r="AE172" s="84" t="s">
        <v>575</v>
      </c>
    </row>
    <row r="173" spans="1:31" x14ac:dyDescent="0.25">
      <c r="A173" s="50" t="s">
        <v>554</v>
      </c>
      <c r="B173" s="51" t="s">
        <v>555</v>
      </c>
      <c r="C173" s="100" t="s">
        <v>574</v>
      </c>
      <c r="D173" s="52" t="s">
        <v>78</v>
      </c>
      <c r="E173" s="52" t="s">
        <v>77</v>
      </c>
      <c r="F173" s="52">
        <v>1</v>
      </c>
      <c r="G173" s="53" t="s">
        <v>104</v>
      </c>
      <c r="H173" s="54">
        <v>1</v>
      </c>
      <c r="I173" s="55"/>
      <c r="J173" s="56"/>
      <c r="K173" s="57"/>
      <c r="L173" s="56"/>
      <c r="M173" s="58">
        <v>1</v>
      </c>
      <c r="N173" s="59"/>
      <c r="O173" s="60"/>
      <c r="P173" s="76" t="s">
        <v>576</v>
      </c>
      <c r="Q173" s="62" t="s">
        <v>131</v>
      </c>
      <c r="R173" s="52"/>
      <c r="S173" s="63"/>
      <c r="T173" s="52"/>
      <c r="U173" s="63"/>
      <c r="V173" s="64"/>
      <c r="W173" s="64"/>
      <c r="X173" s="65">
        <v>127</v>
      </c>
      <c r="Y173" s="64" t="s">
        <v>132</v>
      </c>
      <c r="Z173" s="64"/>
      <c r="AA173" s="66" t="s">
        <v>284</v>
      </c>
      <c r="AB173" s="66"/>
      <c r="AC173" s="64" t="s">
        <v>83</v>
      </c>
      <c r="AD173" s="64" t="s">
        <v>203</v>
      </c>
      <c r="AE173" s="84" t="s">
        <v>577</v>
      </c>
    </row>
    <row r="174" spans="1:31" ht="38.25" x14ac:dyDescent="0.25">
      <c r="A174" s="50" t="s">
        <v>554</v>
      </c>
      <c r="B174" s="51" t="s">
        <v>555</v>
      </c>
      <c r="C174" s="100" t="s">
        <v>578</v>
      </c>
      <c r="D174" s="52" t="s">
        <v>78</v>
      </c>
      <c r="E174" s="52" t="s">
        <v>77</v>
      </c>
      <c r="F174" s="52">
        <v>1</v>
      </c>
      <c r="G174" s="53" t="s">
        <v>156</v>
      </c>
      <c r="H174" s="54">
        <v>2</v>
      </c>
      <c r="I174" s="55"/>
      <c r="J174" s="56"/>
      <c r="K174" s="57"/>
      <c r="L174" s="56"/>
      <c r="M174" s="58">
        <v>2</v>
      </c>
      <c r="N174" s="59"/>
      <c r="O174" s="60"/>
      <c r="P174" s="76" t="s">
        <v>579</v>
      </c>
      <c r="Q174" s="62"/>
      <c r="R174" s="52" t="s">
        <v>184</v>
      </c>
      <c r="S174" s="63"/>
      <c r="T174" s="52"/>
      <c r="U174" s="63"/>
      <c r="V174" s="64">
        <v>0.01</v>
      </c>
      <c r="W174" s="64"/>
      <c r="X174" s="65">
        <v>32767</v>
      </c>
      <c r="Y174" s="64"/>
      <c r="Z174" s="64"/>
      <c r="AA174" s="64"/>
      <c r="AB174" s="64"/>
      <c r="AC174" s="64" t="s">
        <v>83</v>
      </c>
      <c r="AD174" s="64"/>
      <c r="AE174" s="84" t="s">
        <v>580</v>
      </c>
    </row>
    <row r="175" spans="1:31" ht="25.5" x14ac:dyDescent="0.25">
      <c r="A175" s="50" t="s">
        <v>554</v>
      </c>
      <c r="B175" s="51" t="s">
        <v>555</v>
      </c>
      <c r="C175" s="100" t="s">
        <v>581</v>
      </c>
      <c r="D175" s="52" t="s">
        <v>78</v>
      </c>
      <c r="E175" s="52" t="s">
        <v>77</v>
      </c>
      <c r="F175" s="52">
        <v>1</v>
      </c>
      <c r="G175" s="53" t="s">
        <v>156</v>
      </c>
      <c r="H175" s="54">
        <v>2</v>
      </c>
      <c r="I175" s="55"/>
      <c r="J175" s="56"/>
      <c r="K175" s="57"/>
      <c r="L175" s="56"/>
      <c r="M175" s="58">
        <v>2</v>
      </c>
      <c r="N175" s="59"/>
      <c r="O175" s="60"/>
      <c r="P175" s="76" t="s">
        <v>582</v>
      </c>
      <c r="Q175" s="62"/>
      <c r="R175" s="52" t="s">
        <v>583</v>
      </c>
      <c r="S175" s="63"/>
      <c r="T175" s="52"/>
      <c r="U175" s="63"/>
      <c r="V175" s="64">
        <v>1000000000000000</v>
      </c>
      <c r="W175" s="64"/>
      <c r="X175" s="65">
        <v>32767</v>
      </c>
      <c r="Y175" s="64"/>
      <c r="Z175" s="64"/>
      <c r="AA175" s="64"/>
      <c r="AB175" s="64"/>
      <c r="AC175" s="64" t="s">
        <v>83</v>
      </c>
      <c r="AD175" s="64"/>
      <c r="AE175" s="84" t="s">
        <v>584</v>
      </c>
    </row>
    <row r="176" spans="1:31" ht="51" x14ac:dyDescent="0.25">
      <c r="A176" s="50" t="s">
        <v>554</v>
      </c>
      <c r="B176" s="51" t="s">
        <v>555</v>
      </c>
      <c r="C176" s="100" t="s">
        <v>585</v>
      </c>
      <c r="D176" s="52" t="s">
        <v>78</v>
      </c>
      <c r="E176" s="52" t="s">
        <v>77</v>
      </c>
      <c r="F176" s="52">
        <v>1</v>
      </c>
      <c r="G176" s="53" t="s">
        <v>156</v>
      </c>
      <c r="H176" s="54">
        <v>2</v>
      </c>
      <c r="I176" s="55"/>
      <c r="J176" s="56"/>
      <c r="K176" s="57"/>
      <c r="L176" s="56"/>
      <c r="M176" s="58">
        <v>2</v>
      </c>
      <c r="N176" s="59"/>
      <c r="O176" s="60"/>
      <c r="P176" s="76" t="s">
        <v>586</v>
      </c>
      <c r="Q176" s="62" t="s">
        <v>573</v>
      </c>
      <c r="R176" s="52" t="s">
        <v>117</v>
      </c>
      <c r="S176" s="63"/>
      <c r="T176" s="52"/>
      <c r="U176" s="63"/>
      <c r="V176" s="64">
        <v>0.01</v>
      </c>
      <c r="W176" s="64"/>
      <c r="X176" s="65">
        <v>32767</v>
      </c>
      <c r="Y176" s="64"/>
      <c r="Z176" s="64"/>
      <c r="AA176" s="64"/>
      <c r="AB176" s="64"/>
      <c r="AC176" s="64" t="s">
        <v>83</v>
      </c>
      <c r="AD176" s="64" t="s">
        <v>587</v>
      </c>
      <c r="AE176" s="84" t="s">
        <v>588</v>
      </c>
    </row>
    <row r="177" spans="1:31" ht="51" x14ac:dyDescent="0.25">
      <c r="A177" s="50" t="s">
        <v>554</v>
      </c>
      <c r="B177" s="51" t="s">
        <v>555</v>
      </c>
      <c r="C177" s="100" t="s">
        <v>589</v>
      </c>
      <c r="D177" s="52" t="s">
        <v>45</v>
      </c>
      <c r="E177" s="52" t="s">
        <v>77</v>
      </c>
      <c r="F177" s="52">
        <v>1</v>
      </c>
      <c r="G177" s="53" t="s">
        <v>156</v>
      </c>
      <c r="H177" s="54">
        <v>2</v>
      </c>
      <c r="I177" s="55"/>
      <c r="J177" s="56"/>
      <c r="K177" s="57"/>
      <c r="L177" s="56"/>
      <c r="M177" s="58"/>
      <c r="N177" s="59"/>
      <c r="O177" s="60"/>
      <c r="P177" s="76" t="s">
        <v>590</v>
      </c>
      <c r="Q177" s="62" t="s">
        <v>573</v>
      </c>
      <c r="R177" s="52" t="s">
        <v>117</v>
      </c>
      <c r="S177" s="63"/>
      <c r="T177" s="52"/>
      <c r="U177" s="63"/>
      <c r="V177" s="64">
        <v>0.01</v>
      </c>
      <c r="W177" s="64"/>
      <c r="X177" s="65">
        <v>32767</v>
      </c>
      <c r="Y177" s="64"/>
      <c r="Z177" s="64"/>
      <c r="AA177" s="64"/>
      <c r="AB177" s="64"/>
      <c r="AC177" s="64" t="s">
        <v>83</v>
      </c>
      <c r="AD177" s="64" t="s">
        <v>587</v>
      </c>
      <c r="AE177" s="84" t="s">
        <v>591</v>
      </c>
    </row>
    <row r="178" spans="1:31" ht="38.25" x14ac:dyDescent="0.25">
      <c r="A178" s="50" t="s">
        <v>554</v>
      </c>
      <c r="B178" s="51" t="s">
        <v>555</v>
      </c>
      <c r="C178" s="100" t="s">
        <v>592</v>
      </c>
      <c r="D178" s="52" t="s">
        <v>78</v>
      </c>
      <c r="E178" s="52" t="s">
        <v>77</v>
      </c>
      <c r="F178" s="52">
        <v>1</v>
      </c>
      <c r="G178" s="53" t="s">
        <v>156</v>
      </c>
      <c r="H178" s="54">
        <v>2</v>
      </c>
      <c r="I178" s="55"/>
      <c r="J178" s="56"/>
      <c r="K178" s="57"/>
      <c r="L178" s="56"/>
      <c r="M178" s="58">
        <v>2</v>
      </c>
      <c r="N178" s="59"/>
      <c r="O178" s="60"/>
      <c r="P178" s="76" t="s">
        <v>593</v>
      </c>
      <c r="Q178" s="62" t="s">
        <v>594</v>
      </c>
      <c r="R178" s="52" t="s">
        <v>117</v>
      </c>
      <c r="S178" s="63"/>
      <c r="T178" s="52"/>
      <c r="U178" s="63"/>
      <c r="V178" s="64">
        <v>0.01</v>
      </c>
      <c r="W178" s="64"/>
      <c r="X178" s="65">
        <v>32767</v>
      </c>
      <c r="Y178" s="64"/>
      <c r="Z178" s="64"/>
      <c r="AA178" s="64"/>
      <c r="AB178" s="64"/>
      <c r="AC178" s="64" t="s">
        <v>83</v>
      </c>
      <c r="AD178" s="64" t="s">
        <v>440</v>
      </c>
      <c r="AE178" s="84" t="s">
        <v>595</v>
      </c>
    </row>
    <row r="179" spans="1:31" ht="38.25" x14ac:dyDescent="0.25">
      <c r="A179" s="50" t="s">
        <v>554</v>
      </c>
      <c r="B179" s="51" t="s">
        <v>555</v>
      </c>
      <c r="C179" s="100" t="s">
        <v>596</v>
      </c>
      <c r="D179" s="52" t="s">
        <v>78</v>
      </c>
      <c r="E179" s="52" t="s">
        <v>77</v>
      </c>
      <c r="F179" s="52">
        <v>1</v>
      </c>
      <c r="G179" s="53" t="s">
        <v>156</v>
      </c>
      <c r="H179" s="54">
        <v>2</v>
      </c>
      <c r="I179" s="55"/>
      <c r="J179" s="56"/>
      <c r="K179" s="57"/>
      <c r="L179" s="56"/>
      <c r="M179" s="58">
        <v>2</v>
      </c>
      <c r="N179" s="59"/>
      <c r="O179" s="60"/>
      <c r="P179" s="76" t="s">
        <v>597</v>
      </c>
      <c r="Q179" s="62" t="s">
        <v>598</v>
      </c>
      <c r="R179" s="52" t="s">
        <v>117</v>
      </c>
      <c r="S179" s="63"/>
      <c r="T179" s="52"/>
      <c r="U179" s="63"/>
      <c r="V179" s="64">
        <v>0.01</v>
      </c>
      <c r="W179" s="64"/>
      <c r="X179" s="65">
        <v>32767</v>
      </c>
      <c r="Y179" s="64"/>
      <c r="Z179" s="64"/>
      <c r="AA179" s="64"/>
      <c r="AB179" s="64"/>
      <c r="AC179" s="64" t="s">
        <v>83</v>
      </c>
      <c r="AD179" s="64" t="s">
        <v>440</v>
      </c>
      <c r="AE179" s="84" t="s">
        <v>599</v>
      </c>
    </row>
    <row r="180" spans="1:31" ht="25.5" x14ac:dyDescent="0.25">
      <c r="A180" s="50" t="s">
        <v>600</v>
      </c>
      <c r="B180" s="51" t="s">
        <v>601</v>
      </c>
      <c r="C180" s="100" t="s">
        <v>602</v>
      </c>
      <c r="D180" s="52" t="s">
        <v>78</v>
      </c>
      <c r="E180" s="52" t="s">
        <v>77</v>
      </c>
      <c r="F180" s="52">
        <v>1</v>
      </c>
      <c r="G180" s="53" t="s">
        <v>156</v>
      </c>
      <c r="H180" s="54">
        <v>2</v>
      </c>
      <c r="I180" s="55"/>
      <c r="J180" s="56"/>
      <c r="K180" s="57"/>
      <c r="L180" s="56"/>
      <c r="M180" s="58">
        <v>2</v>
      </c>
      <c r="N180" s="59"/>
      <c r="O180" s="60"/>
      <c r="P180" s="76" t="s">
        <v>603</v>
      </c>
      <c r="Q180" s="205" t="s">
        <v>725</v>
      </c>
      <c r="R180" s="52" t="s">
        <v>604</v>
      </c>
      <c r="S180" s="63"/>
      <c r="T180" s="52"/>
      <c r="U180" s="63"/>
      <c r="V180" s="64">
        <v>0.01</v>
      </c>
      <c r="W180" s="64"/>
      <c r="X180" s="67">
        <v>32767</v>
      </c>
      <c r="Y180" s="64"/>
      <c r="Z180" s="64"/>
      <c r="AA180" s="64"/>
      <c r="AB180" s="88" t="s">
        <v>605</v>
      </c>
      <c r="AC180" s="64" t="s">
        <v>83</v>
      </c>
      <c r="AD180" s="64" t="s">
        <v>203</v>
      </c>
      <c r="AE180" s="84" t="s">
        <v>606</v>
      </c>
    </row>
    <row r="181" spans="1:31" x14ac:dyDescent="0.25">
      <c r="A181" s="50" t="s">
        <v>600</v>
      </c>
      <c r="B181" s="51" t="s">
        <v>601</v>
      </c>
      <c r="C181" s="100" t="s">
        <v>605</v>
      </c>
      <c r="D181" s="52" t="s">
        <v>78</v>
      </c>
      <c r="E181" s="52" t="s">
        <v>77</v>
      </c>
      <c r="F181" s="52">
        <v>1</v>
      </c>
      <c r="G181" s="53" t="s">
        <v>104</v>
      </c>
      <c r="H181" s="54">
        <v>1</v>
      </c>
      <c r="I181" s="55"/>
      <c r="J181" s="56"/>
      <c r="K181" s="57"/>
      <c r="L181" s="56"/>
      <c r="M181" s="58">
        <v>1</v>
      </c>
      <c r="N181" s="59"/>
      <c r="O181" s="60"/>
      <c r="P181" s="76" t="s">
        <v>607</v>
      </c>
      <c r="Q181" s="93" t="s">
        <v>131</v>
      </c>
      <c r="R181" s="52"/>
      <c r="S181" s="63"/>
      <c r="T181" s="52"/>
      <c r="U181" s="63"/>
      <c r="V181" s="64"/>
      <c r="W181" s="64"/>
      <c r="X181" s="65">
        <v>127</v>
      </c>
      <c r="Y181" s="64" t="s">
        <v>132</v>
      </c>
      <c r="Z181" s="64"/>
      <c r="AA181" s="66" t="s">
        <v>284</v>
      </c>
      <c r="AB181" s="88"/>
      <c r="AC181" s="64" t="s">
        <v>83</v>
      </c>
      <c r="AD181" s="64" t="s">
        <v>203</v>
      </c>
      <c r="AE181" s="84" t="s">
        <v>608</v>
      </c>
    </row>
    <row r="182" spans="1:31" ht="25.5" x14ac:dyDescent="0.25">
      <c r="A182" s="50" t="s">
        <v>600</v>
      </c>
      <c r="B182" s="51" t="s">
        <v>601</v>
      </c>
      <c r="C182" s="100" t="s">
        <v>609</v>
      </c>
      <c r="D182" s="52" t="s">
        <v>78</v>
      </c>
      <c r="E182" s="52" t="s">
        <v>77</v>
      </c>
      <c r="F182" s="52">
        <v>1</v>
      </c>
      <c r="G182" s="53" t="s">
        <v>156</v>
      </c>
      <c r="H182" s="54">
        <v>2</v>
      </c>
      <c r="I182" s="55"/>
      <c r="J182" s="56"/>
      <c r="K182" s="57"/>
      <c r="L182" s="56"/>
      <c r="M182" s="58">
        <v>2</v>
      </c>
      <c r="N182" s="59"/>
      <c r="O182" s="60"/>
      <c r="P182" s="76" t="s">
        <v>610</v>
      </c>
      <c r="Q182" s="205" t="s">
        <v>725</v>
      </c>
      <c r="R182" s="52" t="s">
        <v>604</v>
      </c>
      <c r="S182" s="63"/>
      <c r="T182" s="52"/>
      <c r="U182" s="63"/>
      <c r="V182" s="64">
        <v>0.01</v>
      </c>
      <c r="W182" s="64"/>
      <c r="X182" s="67">
        <v>32767</v>
      </c>
      <c r="Y182" s="64"/>
      <c r="Z182" s="64"/>
      <c r="AA182" s="64"/>
      <c r="AB182" s="88" t="s">
        <v>611</v>
      </c>
      <c r="AC182" s="64" t="s">
        <v>83</v>
      </c>
      <c r="AD182" s="64" t="s">
        <v>203</v>
      </c>
      <c r="AE182" s="84" t="s">
        <v>612</v>
      </c>
    </row>
    <row r="183" spans="1:31" x14ac:dyDescent="0.25">
      <c r="A183" s="50" t="s">
        <v>600</v>
      </c>
      <c r="B183" s="51" t="s">
        <v>601</v>
      </c>
      <c r="C183" s="100" t="s">
        <v>611</v>
      </c>
      <c r="D183" s="52" t="s">
        <v>78</v>
      </c>
      <c r="E183" s="52" t="s">
        <v>77</v>
      </c>
      <c r="F183" s="52">
        <v>1</v>
      </c>
      <c r="G183" s="53" t="s">
        <v>104</v>
      </c>
      <c r="H183" s="54">
        <v>1</v>
      </c>
      <c r="I183" s="55"/>
      <c r="J183" s="56"/>
      <c r="K183" s="57"/>
      <c r="L183" s="56"/>
      <c r="M183" s="58">
        <v>1</v>
      </c>
      <c r="N183" s="59"/>
      <c r="O183" s="60"/>
      <c r="P183" s="76" t="s">
        <v>613</v>
      </c>
      <c r="Q183" s="93" t="s">
        <v>131</v>
      </c>
      <c r="R183" s="52"/>
      <c r="S183" s="63"/>
      <c r="T183" s="52"/>
      <c r="U183" s="63"/>
      <c r="V183" s="64"/>
      <c r="W183" s="64"/>
      <c r="X183" s="65">
        <v>127</v>
      </c>
      <c r="Y183" s="64" t="s">
        <v>132</v>
      </c>
      <c r="Z183" s="64"/>
      <c r="AA183" s="66" t="s">
        <v>284</v>
      </c>
      <c r="AB183" s="88"/>
      <c r="AC183" s="64" t="s">
        <v>83</v>
      </c>
      <c r="AD183" s="64" t="s">
        <v>203</v>
      </c>
      <c r="AE183" s="84" t="s">
        <v>614</v>
      </c>
    </row>
    <row r="184" spans="1:31" ht="25.5" x14ac:dyDescent="0.25">
      <c r="A184" s="50" t="s">
        <v>600</v>
      </c>
      <c r="B184" s="51" t="s">
        <v>601</v>
      </c>
      <c r="C184" s="100" t="s">
        <v>615</v>
      </c>
      <c r="D184" s="52" t="s">
        <v>78</v>
      </c>
      <c r="E184" s="52" t="s">
        <v>77</v>
      </c>
      <c r="F184" s="52">
        <v>1</v>
      </c>
      <c r="G184" s="53" t="s">
        <v>156</v>
      </c>
      <c r="H184" s="54">
        <v>2</v>
      </c>
      <c r="I184" s="55"/>
      <c r="J184" s="56"/>
      <c r="K184" s="57"/>
      <c r="L184" s="56"/>
      <c r="M184" s="58">
        <v>2</v>
      </c>
      <c r="N184" s="59"/>
      <c r="O184" s="60"/>
      <c r="P184" s="76" t="s">
        <v>616</v>
      </c>
      <c r="Q184" s="205" t="s">
        <v>725</v>
      </c>
      <c r="R184" s="52" t="s">
        <v>604</v>
      </c>
      <c r="S184" s="63"/>
      <c r="T184" s="52"/>
      <c r="U184" s="63"/>
      <c r="V184" s="64">
        <v>0.01</v>
      </c>
      <c r="W184" s="64"/>
      <c r="X184" s="67">
        <v>32767</v>
      </c>
      <c r="Y184" s="64"/>
      <c r="Z184" s="64"/>
      <c r="AA184" s="64"/>
      <c r="AB184" s="88" t="s">
        <v>617</v>
      </c>
      <c r="AC184" s="64" t="s">
        <v>83</v>
      </c>
      <c r="AD184" s="64" t="s">
        <v>203</v>
      </c>
      <c r="AE184" s="84" t="s">
        <v>618</v>
      </c>
    </row>
    <row r="185" spans="1:31" x14ac:dyDescent="0.25">
      <c r="A185" s="50" t="s">
        <v>600</v>
      </c>
      <c r="B185" s="51" t="s">
        <v>601</v>
      </c>
      <c r="C185" s="100" t="s">
        <v>617</v>
      </c>
      <c r="D185" s="52" t="s">
        <v>78</v>
      </c>
      <c r="E185" s="52" t="s">
        <v>77</v>
      </c>
      <c r="F185" s="52">
        <v>1</v>
      </c>
      <c r="G185" s="53" t="s">
        <v>104</v>
      </c>
      <c r="H185" s="54">
        <v>1</v>
      </c>
      <c r="I185" s="55"/>
      <c r="J185" s="56"/>
      <c r="K185" s="57"/>
      <c r="L185" s="56"/>
      <c r="M185" s="58">
        <v>1</v>
      </c>
      <c r="N185" s="59"/>
      <c r="O185" s="60"/>
      <c r="P185" s="76" t="s">
        <v>619</v>
      </c>
      <c r="Q185" s="93" t="s">
        <v>131</v>
      </c>
      <c r="R185" s="52"/>
      <c r="S185" s="63"/>
      <c r="T185" s="52"/>
      <c r="U185" s="63"/>
      <c r="V185" s="64"/>
      <c r="W185" s="64"/>
      <c r="X185" s="65">
        <v>127</v>
      </c>
      <c r="Y185" s="64" t="s">
        <v>132</v>
      </c>
      <c r="Z185" s="64"/>
      <c r="AA185" s="66" t="s">
        <v>284</v>
      </c>
      <c r="AB185" s="88"/>
      <c r="AC185" s="64" t="s">
        <v>83</v>
      </c>
      <c r="AD185" s="64" t="s">
        <v>203</v>
      </c>
      <c r="AE185" s="84" t="s">
        <v>620</v>
      </c>
    </row>
    <row r="186" spans="1:31" ht="25.5" x14ac:dyDescent="0.25">
      <c r="A186" s="50" t="s">
        <v>600</v>
      </c>
      <c r="B186" s="51" t="s">
        <v>601</v>
      </c>
      <c r="C186" s="100" t="s">
        <v>621</v>
      </c>
      <c r="D186" s="52" t="s">
        <v>78</v>
      </c>
      <c r="E186" s="52" t="s">
        <v>77</v>
      </c>
      <c r="F186" s="52">
        <v>1</v>
      </c>
      <c r="G186" s="53" t="s">
        <v>156</v>
      </c>
      <c r="H186" s="54">
        <v>2</v>
      </c>
      <c r="I186" s="55"/>
      <c r="J186" s="56"/>
      <c r="K186" s="57"/>
      <c r="L186" s="56"/>
      <c r="M186" s="58">
        <v>2</v>
      </c>
      <c r="N186" s="59"/>
      <c r="O186" s="60"/>
      <c r="P186" s="76" t="s">
        <v>622</v>
      </c>
      <c r="Q186" s="205" t="s">
        <v>725</v>
      </c>
      <c r="R186" s="52" t="s">
        <v>604</v>
      </c>
      <c r="S186" s="63"/>
      <c r="T186" s="52"/>
      <c r="U186" s="63"/>
      <c r="V186" s="64">
        <v>0.01</v>
      </c>
      <c r="W186" s="64"/>
      <c r="X186" s="67">
        <v>32767</v>
      </c>
      <c r="Y186" s="64"/>
      <c r="Z186" s="64"/>
      <c r="AA186" s="64"/>
      <c r="AB186" s="88" t="s">
        <v>623</v>
      </c>
      <c r="AC186" s="64" t="s">
        <v>83</v>
      </c>
      <c r="AD186" s="64" t="s">
        <v>203</v>
      </c>
      <c r="AE186" s="84" t="s">
        <v>624</v>
      </c>
    </row>
    <row r="187" spans="1:31" x14ac:dyDescent="0.25">
      <c r="A187" s="50" t="s">
        <v>600</v>
      </c>
      <c r="B187" s="51" t="s">
        <v>601</v>
      </c>
      <c r="C187" s="100" t="s">
        <v>623</v>
      </c>
      <c r="D187" s="52" t="s">
        <v>78</v>
      </c>
      <c r="E187" s="52" t="s">
        <v>77</v>
      </c>
      <c r="F187" s="52">
        <v>1</v>
      </c>
      <c r="G187" s="53" t="s">
        <v>104</v>
      </c>
      <c r="H187" s="54">
        <v>1</v>
      </c>
      <c r="I187" s="55"/>
      <c r="J187" s="56"/>
      <c r="K187" s="57"/>
      <c r="L187" s="56"/>
      <c r="M187" s="58">
        <v>1</v>
      </c>
      <c r="N187" s="59"/>
      <c r="O187" s="60"/>
      <c r="P187" s="76" t="s">
        <v>625</v>
      </c>
      <c r="Q187" s="93" t="s">
        <v>131</v>
      </c>
      <c r="R187" s="52"/>
      <c r="S187" s="63"/>
      <c r="T187" s="52"/>
      <c r="U187" s="63"/>
      <c r="V187" s="64"/>
      <c r="W187" s="64"/>
      <c r="X187" s="65">
        <v>127</v>
      </c>
      <c r="Y187" s="64" t="s">
        <v>132</v>
      </c>
      <c r="Z187" s="64"/>
      <c r="AA187" s="66" t="s">
        <v>284</v>
      </c>
      <c r="AB187" s="88"/>
      <c r="AC187" s="64" t="s">
        <v>83</v>
      </c>
      <c r="AD187" s="64" t="s">
        <v>203</v>
      </c>
      <c r="AE187" s="84" t="s">
        <v>626</v>
      </c>
    </row>
    <row r="188" spans="1:31" ht="25.5" x14ac:dyDescent="0.25">
      <c r="A188" s="50" t="s">
        <v>600</v>
      </c>
      <c r="B188" s="51" t="s">
        <v>601</v>
      </c>
      <c r="C188" s="100" t="s">
        <v>627</v>
      </c>
      <c r="D188" s="52" t="s">
        <v>78</v>
      </c>
      <c r="E188" s="52" t="s">
        <v>77</v>
      </c>
      <c r="F188" s="52">
        <v>1</v>
      </c>
      <c r="G188" s="53" t="s">
        <v>156</v>
      </c>
      <c r="H188" s="54">
        <v>2</v>
      </c>
      <c r="I188" s="55"/>
      <c r="J188" s="56"/>
      <c r="K188" s="57"/>
      <c r="L188" s="56"/>
      <c r="M188" s="58">
        <v>2</v>
      </c>
      <c r="N188" s="59"/>
      <c r="O188" s="60"/>
      <c r="P188" s="76" t="s">
        <v>628</v>
      </c>
      <c r="Q188" s="205" t="s">
        <v>725</v>
      </c>
      <c r="R188" s="52" t="s">
        <v>604</v>
      </c>
      <c r="S188" s="63"/>
      <c r="T188" s="52"/>
      <c r="U188" s="63"/>
      <c r="V188" s="64">
        <v>0.01</v>
      </c>
      <c r="W188" s="64"/>
      <c r="X188" s="67">
        <v>32767</v>
      </c>
      <c r="Y188" s="64"/>
      <c r="Z188" s="64"/>
      <c r="AA188" s="64"/>
      <c r="AB188" s="88" t="s">
        <v>629</v>
      </c>
      <c r="AC188" s="64" t="s">
        <v>83</v>
      </c>
      <c r="AD188" s="64" t="s">
        <v>203</v>
      </c>
      <c r="AE188" s="84" t="s">
        <v>630</v>
      </c>
    </row>
    <row r="189" spans="1:31" x14ac:dyDescent="0.25">
      <c r="A189" s="50" t="s">
        <v>600</v>
      </c>
      <c r="B189" s="51" t="s">
        <v>601</v>
      </c>
      <c r="C189" s="100" t="s">
        <v>629</v>
      </c>
      <c r="D189" s="52" t="s">
        <v>78</v>
      </c>
      <c r="E189" s="52" t="s">
        <v>77</v>
      </c>
      <c r="F189" s="52">
        <v>1</v>
      </c>
      <c r="G189" s="53" t="s">
        <v>104</v>
      </c>
      <c r="H189" s="54">
        <v>1</v>
      </c>
      <c r="I189" s="55"/>
      <c r="J189" s="56"/>
      <c r="K189" s="57"/>
      <c r="L189" s="56"/>
      <c r="M189" s="58">
        <v>1</v>
      </c>
      <c r="N189" s="59"/>
      <c r="O189" s="60"/>
      <c r="P189" s="76" t="s">
        <v>631</v>
      </c>
      <c r="Q189" s="93" t="s">
        <v>131</v>
      </c>
      <c r="R189" s="52"/>
      <c r="S189" s="63"/>
      <c r="T189" s="52"/>
      <c r="U189" s="63"/>
      <c r="V189" s="64"/>
      <c r="W189" s="64"/>
      <c r="X189" s="65">
        <v>127</v>
      </c>
      <c r="Y189" s="64" t="s">
        <v>132</v>
      </c>
      <c r="Z189" s="64"/>
      <c r="AA189" s="66" t="s">
        <v>284</v>
      </c>
      <c r="AB189" s="88"/>
      <c r="AC189" s="64" t="s">
        <v>83</v>
      </c>
      <c r="AD189" s="64" t="s">
        <v>203</v>
      </c>
      <c r="AE189" s="84" t="s">
        <v>632</v>
      </c>
    </row>
    <row r="190" spans="1:31" ht="25.5" x14ac:dyDescent="0.25">
      <c r="A190" s="50" t="s">
        <v>600</v>
      </c>
      <c r="B190" s="51" t="s">
        <v>601</v>
      </c>
      <c r="C190" s="100" t="s">
        <v>633</v>
      </c>
      <c r="D190" s="52" t="s">
        <v>78</v>
      </c>
      <c r="E190" s="52" t="s">
        <v>77</v>
      </c>
      <c r="F190" s="52">
        <v>1</v>
      </c>
      <c r="G190" s="53" t="s">
        <v>156</v>
      </c>
      <c r="H190" s="54">
        <v>2</v>
      </c>
      <c r="I190" s="55"/>
      <c r="J190" s="56"/>
      <c r="K190" s="57"/>
      <c r="L190" s="56"/>
      <c r="M190" s="58">
        <v>2</v>
      </c>
      <c r="N190" s="59"/>
      <c r="O190" s="60"/>
      <c r="P190" s="76" t="s">
        <v>628</v>
      </c>
      <c r="Q190" s="205" t="s">
        <v>725</v>
      </c>
      <c r="R190" s="52" t="s">
        <v>604</v>
      </c>
      <c r="S190" s="63"/>
      <c r="T190" s="52"/>
      <c r="U190" s="63"/>
      <c r="V190" s="64">
        <v>0.01</v>
      </c>
      <c r="W190" s="64"/>
      <c r="X190" s="67">
        <v>32767</v>
      </c>
      <c r="Y190" s="64"/>
      <c r="Z190" s="64"/>
      <c r="AA190" s="64"/>
      <c r="AB190" s="88" t="s">
        <v>634</v>
      </c>
      <c r="AC190" s="64" t="s">
        <v>83</v>
      </c>
      <c r="AD190" s="64" t="s">
        <v>203</v>
      </c>
      <c r="AE190" s="84" t="s">
        <v>635</v>
      </c>
    </row>
    <row r="191" spans="1:31" x14ac:dyDescent="0.25">
      <c r="A191" s="50" t="s">
        <v>600</v>
      </c>
      <c r="B191" s="51" t="s">
        <v>601</v>
      </c>
      <c r="C191" s="100" t="s">
        <v>634</v>
      </c>
      <c r="D191" s="52" t="s">
        <v>78</v>
      </c>
      <c r="E191" s="52" t="s">
        <v>77</v>
      </c>
      <c r="F191" s="52">
        <v>1</v>
      </c>
      <c r="G191" s="53" t="s">
        <v>104</v>
      </c>
      <c r="H191" s="54">
        <v>1</v>
      </c>
      <c r="I191" s="55"/>
      <c r="J191" s="56"/>
      <c r="K191" s="57"/>
      <c r="L191" s="56"/>
      <c r="M191" s="58">
        <v>1</v>
      </c>
      <c r="N191" s="59"/>
      <c r="O191" s="60"/>
      <c r="P191" s="76" t="s">
        <v>636</v>
      </c>
      <c r="Q191" s="93" t="s">
        <v>131</v>
      </c>
      <c r="R191" s="52"/>
      <c r="S191" s="63"/>
      <c r="T191" s="52"/>
      <c r="U191" s="63"/>
      <c r="V191" s="64"/>
      <c r="W191" s="64"/>
      <c r="X191" s="65">
        <v>127</v>
      </c>
      <c r="Y191" s="64" t="s">
        <v>132</v>
      </c>
      <c r="Z191" s="64"/>
      <c r="AA191" s="66" t="s">
        <v>284</v>
      </c>
      <c r="AB191" s="66"/>
      <c r="AC191" s="64" t="s">
        <v>83</v>
      </c>
      <c r="AD191" s="64" t="s">
        <v>203</v>
      </c>
      <c r="AE191" s="84" t="s">
        <v>637</v>
      </c>
    </row>
    <row r="192" spans="1:31" ht="38.25" x14ac:dyDescent="0.25">
      <c r="A192" s="50" t="s">
        <v>638</v>
      </c>
      <c r="B192" s="51" t="s">
        <v>639</v>
      </c>
      <c r="C192" s="100" t="s">
        <v>640</v>
      </c>
      <c r="D192" s="52" t="s">
        <v>78</v>
      </c>
      <c r="E192" s="52" t="s">
        <v>77</v>
      </c>
      <c r="F192" s="52">
        <v>1</v>
      </c>
      <c r="G192" s="53" t="s">
        <v>104</v>
      </c>
      <c r="H192" s="54">
        <v>1</v>
      </c>
      <c r="I192" s="55"/>
      <c r="J192" s="56"/>
      <c r="K192" s="57"/>
      <c r="L192" s="56"/>
      <c r="M192" s="58">
        <v>1</v>
      </c>
      <c r="N192" s="59"/>
      <c r="O192" s="60"/>
      <c r="P192" s="76" t="s">
        <v>641</v>
      </c>
      <c r="Q192" s="93" t="s">
        <v>131</v>
      </c>
      <c r="R192" s="52"/>
      <c r="S192" s="63"/>
      <c r="T192" s="52"/>
      <c r="U192" s="63"/>
      <c r="V192" s="64"/>
      <c r="W192" s="64"/>
      <c r="X192" s="65">
        <v>127</v>
      </c>
      <c r="Y192" s="64" t="s">
        <v>132</v>
      </c>
      <c r="Z192" s="64"/>
      <c r="AA192" s="64" t="s">
        <v>286</v>
      </c>
      <c r="AB192" s="64"/>
      <c r="AC192" s="64" t="s">
        <v>83</v>
      </c>
      <c r="AD192" s="64"/>
      <c r="AE192" s="211" t="s">
        <v>732</v>
      </c>
    </row>
    <row r="193" spans="1:31" ht="25.5" x14ac:dyDescent="0.25">
      <c r="A193" s="50" t="s">
        <v>638</v>
      </c>
      <c r="B193" s="51" t="s">
        <v>639</v>
      </c>
      <c r="C193" s="100" t="s">
        <v>483</v>
      </c>
      <c r="D193" s="52" t="s">
        <v>78</v>
      </c>
      <c r="E193" s="52" t="s">
        <v>77</v>
      </c>
      <c r="F193" s="52">
        <v>1</v>
      </c>
      <c r="G193" s="53" t="s">
        <v>104</v>
      </c>
      <c r="H193" s="54">
        <v>1</v>
      </c>
      <c r="I193" s="55"/>
      <c r="J193" s="56"/>
      <c r="K193" s="57">
        <v>1</v>
      </c>
      <c r="L193" s="56"/>
      <c r="M193" s="58">
        <v>1</v>
      </c>
      <c r="N193" s="59"/>
      <c r="O193" s="60">
        <v>1</v>
      </c>
      <c r="P193" s="76" t="s">
        <v>642</v>
      </c>
      <c r="Q193" s="93" t="s">
        <v>131</v>
      </c>
      <c r="R193" s="52"/>
      <c r="S193" s="63"/>
      <c r="T193" s="52"/>
      <c r="U193" s="63"/>
      <c r="V193" s="64"/>
      <c r="W193" s="64"/>
      <c r="X193" s="65">
        <v>127</v>
      </c>
      <c r="Y193" s="64" t="s">
        <v>132</v>
      </c>
      <c r="Z193" s="64"/>
      <c r="AA193" s="66" t="s">
        <v>284</v>
      </c>
      <c r="AB193" s="64"/>
      <c r="AC193" s="64" t="s">
        <v>83</v>
      </c>
      <c r="AD193" s="64" t="s">
        <v>484</v>
      </c>
      <c r="AE193" s="84" t="s">
        <v>643</v>
      </c>
    </row>
    <row r="194" spans="1:31" ht="25.5" x14ac:dyDescent="0.25">
      <c r="A194" s="50" t="s">
        <v>638</v>
      </c>
      <c r="B194" s="51" t="s">
        <v>639</v>
      </c>
      <c r="C194" s="100" t="s">
        <v>491</v>
      </c>
      <c r="D194" s="52" t="s">
        <v>78</v>
      </c>
      <c r="E194" s="52" t="s">
        <v>77</v>
      </c>
      <c r="F194" s="52">
        <v>1</v>
      </c>
      <c r="G194" s="53" t="s">
        <v>104</v>
      </c>
      <c r="H194" s="54">
        <v>1</v>
      </c>
      <c r="I194" s="55"/>
      <c r="J194" s="56"/>
      <c r="K194" s="57">
        <v>1</v>
      </c>
      <c r="L194" s="56"/>
      <c r="M194" s="59">
        <v>1</v>
      </c>
      <c r="N194" s="59"/>
      <c r="O194" s="60">
        <v>1</v>
      </c>
      <c r="P194" s="76" t="s">
        <v>644</v>
      </c>
      <c r="Q194" s="93" t="s">
        <v>131</v>
      </c>
      <c r="R194" s="52"/>
      <c r="S194" s="63"/>
      <c r="T194" s="52"/>
      <c r="U194" s="63"/>
      <c r="V194" s="64"/>
      <c r="W194" s="64"/>
      <c r="X194" s="65">
        <v>127</v>
      </c>
      <c r="Y194" s="64" t="s">
        <v>132</v>
      </c>
      <c r="Z194" s="64"/>
      <c r="AA194" s="66" t="s">
        <v>284</v>
      </c>
      <c r="AB194" s="64"/>
      <c r="AC194" s="64" t="s">
        <v>83</v>
      </c>
      <c r="AD194" s="64" t="s">
        <v>492</v>
      </c>
      <c r="AE194" s="84" t="s">
        <v>645</v>
      </c>
    </row>
    <row r="195" spans="1:31" ht="25.5" x14ac:dyDescent="0.25">
      <c r="A195" s="50" t="s">
        <v>638</v>
      </c>
      <c r="B195" s="51" t="s">
        <v>639</v>
      </c>
      <c r="C195" s="100" t="s">
        <v>646</v>
      </c>
      <c r="D195" s="52" t="s">
        <v>78</v>
      </c>
      <c r="E195" s="52" t="s">
        <v>77</v>
      </c>
      <c r="F195" s="52">
        <v>1</v>
      </c>
      <c r="G195" s="53" t="s">
        <v>104</v>
      </c>
      <c r="H195" s="54">
        <v>1</v>
      </c>
      <c r="I195" s="55"/>
      <c r="J195" s="56"/>
      <c r="K195" s="57">
        <v>1</v>
      </c>
      <c r="L195" s="56"/>
      <c r="M195" s="59">
        <v>1</v>
      </c>
      <c r="N195" s="59"/>
      <c r="O195" s="60">
        <v>1</v>
      </c>
      <c r="P195" s="76" t="s">
        <v>647</v>
      </c>
      <c r="Q195" s="93" t="s">
        <v>131</v>
      </c>
      <c r="R195" s="52"/>
      <c r="S195" s="63"/>
      <c r="T195" s="52"/>
      <c r="U195" s="63"/>
      <c r="V195" s="64"/>
      <c r="W195" s="64"/>
      <c r="X195" s="65">
        <v>127</v>
      </c>
      <c r="Y195" s="64" t="s">
        <v>201</v>
      </c>
      <c r="Z195" s="64"/>
      <c r="AA195" s="66" t="s">
        <v>648</v>
      </c>
      <c r="AB195" s="64"/>
      <c r="AC195" s="64" t="s">
        <v>83</v>
      </c>
      <c r="AD195" s="64" t="s">
        <v>440</v>
      </c>
      <c r="AE195" s="67" t="s">
        <v>649</v>
      </c>
    </row>
    <row r="196" spans="1:31" ht="25.5" x14ac:dyDescent="0.25">
      <c r="A196" s="50" t="s">
        <v>638</v>
      </c>
      <c r="B196" s="51" t="s">
        <v>639</v>
      </c>
      <c r="C196" s="100" t="s">
        <v>650</v>
      </c>
      <c r="D196" s="52" t="s">
        <v>78</v>
      </c>
      <c r="E196" s="52" t="s">
        <v>77</v>
      </c>
      <c r="F196" s="52">
        <v>1</v>
      </c>
      <c r="G196" s="53" t="s">
        <v>104</v>
      </c>
      <c r="H196" s="54">
        <v>1</v>
      </c>
      <c r="I196" s="55"/>
      <c r="J196" s="56"/>
      <c r="K196" s="57">
        <v>1</v>
      </c>
      <c r="L196" s="56"/>
      <c r="M196" s="59">
        <v>1</v>
      </c>
      <c r="N196" s="59"/>
      <c r="O196" s="60">
        <v>1</v>
      </c>
      <c r="P196" s="76" t="s">
        <v>651</v>
      </c>
      <c r="Q196" s="93" t="s">
        <v>131</v>
      </c>
      <c r="R196" s="52"/>
      <c r="S196" s="63"/>
      <c r="T196" s="52"/>
      <c r="U196" s="63"/>
      <c r="V196" s="64"/>
      <c r="W196" s="64"/>
      <c r="X196" s="65">
        <v>127</v>
      </c>
      <c r="Y196" s="64" t="s">
        <v>652</v>
      </c>
      <c r="Z196" s="64"/>
      <c r="AA196" s="64" t="s">
        <v>653</v>
      </c>
      <c r="AB196" s="64"/>
      <c r="AC196" s="64" t="s">
        <v>83</v>
      </c>
      <c r="AD196" s="64" t="s">
        <v>531</v>
      </c>
      <c r="AE196" s="84" t="s">
        <v>654</v>
      </c>
    </row>
    <row r="197" spans="1:31" ht="25.5" x14ac:dyDescent="0.25">
      <c r="A197" s="50" t="s">
        <v>638</v>
      </c>
      <c r="B197" s="51" t="s">
        <v>639</v>
      </c>
      <c r="C197" s="100" t="s">
        <v>535</v>
      </c>
      <c r="D197" s="52" t="s">
        <v>78</v>
      </c>
      <c r="E197" s="52" t="s">
        <v>77</v>
      </c>
      <c r="F197" s="52">
        <v>1</v>
      </c>
      <c r="G197" s="53" t="s">
        <v>104</v>
      </c>
      <c r="H197" s="54">
        <v>1</v>
      </c>
      <c r="I197" s="55"/>
      <c r="J197" s="56"/>
      <c r="K197" s="57">
        <v>1</v>
      </c>
      <c r="L197" s="56"/>
      <c r="M197" s="59">
        <v>1</v>
      </c>
      <c r="N197" s="59"/>
      <c r="O197" s="60">
        <v>1</v>
      </c>
      <c r="P197" s="76" t="s">
        <v>655</v>
      </c>
      <c r="Q197" s="93" t="s">
        <v>131</v>
      </c>
      <c r="R197" s="52"/>
      <c r="S197" s="63"/>
      <c r="T197" s="52"/>
      <c r="U197" s="63"/>
      <c r="V197" s="64"/>
      <c r="W197" s="64"/>
      <c r="X197" s="65">
        <v>127</v>
      </c>
      <c r="Y197" s="64" t="s">
        <v>652</v>
      </c>
      <c r="Z197" s="64"/>
      <c r="AA197" s="64" t="s">
        <v>653</v>
      </c>
      <c r="AB197" s="64"/>
      <c r="AC197" s="64" t="s">
        <v>83</v>
      </c>
      <c r="AD197" s="64" t="s">
        <v>536</v>
      </c>
      <c r="AE197" s="84" t="s">
        <v>656</v>
      </c>
    </row>
    <row r="198" spans="1:31" ht="25.5" x14ac:dyDescent="0.25">
      <c r="A198" s="50" t="s">
        <v>638</v>
      </c>
      <c r="B198" s="51" t="s">
        <v>639</v>
      </c>
      <c r="C198" s="100" t="s">
        <v>499</v>
      </c>
      <c r="D198" s="52" t="s">
        <v>78</v>
      </c>
      <c r="E198" s="52" t="s">
        <v>77</v>
      </c>
      <c r="F198" s="52">
        <v>1</v>
      </c>
      <c r="G198" s="53" t="s">
        <v>104</v>
      </c>
      <c r="H198" s="54">
        <v>1</v>
      </c>
      <c r="I198" s="55"/>
      <c r="J198" s="56"/>
      <c r="K198" s="57"/>
      <c r="L198" s="56"/>
      <c r="M198" s="59">
        <v>1</v>
      </c>
      <c r="N198" s="59"/>
      <c r="O198" s="60"/>
      <c r="P198" s="76" t="s">
        <v>657</v>
      </c>
      <c r="Q198" s="93" t="s">
        <v>131</v>
      </c>
      <c r="R198" s="52"/>
      <c r="S198" s="63"/>
      <c r="T198" s="52"/>
      <c r="U198" s="63"/>
      <c r="V198" s="64"/>
      <c r="W198" s="64"/>
      <c r="X198" s="65">
        <v>127</v>
      </c>
      <c r="Y198" s="64" t="s">
        <v>132</v>
      </c>
      <c r="Z198" s="64"/>
      <c r="AA198" s="66" t="s">
        <v>284</v>
      </c>
      <c r="AB198" s="64"/>
      <c r="AC198" s="64" t="s">
        <v>83</v>
      </c>
      <c r="AD198" s="64" t="s">
        <v>500</v>
      </c>
      <c r="AE198" s="84" t="s">
        <v>658</v>
      </c>
    </row>
    <row r="199" spans="1:31" x14ac:dyDescent="0.25">
      <c r="A199" s="50" t="s">
        <v>638</v>
      </c>
      <c r="B199" s="51" t="s">
        <v>639</v>
      </c>
      <c r="C199" s="100" t="s">
        <v>659</v>
      </c>
      <c r="D199" s="52" t="s">
        <v>78</v>
      </c>
      <c r="E199" s="52" t="s">
        <v>77</v>
      </c>
      <c r="F199" s="52">
        <v>1</v>
      </c>
      <c r="G199" s="53" t="s">
        <v>104</v>
      </c>
      <c r="H199" s="54">
        <v>1</v>
      </c>
      <c r="I199" s="55"/>
      <c r="J199" s="56"/>
      <c r="K199" s="57"/>
      <c r="L199" s="56"/>
      <c r="M199" s="58">
        <v>1</v>
      </c>
      <c r="N199" s="59"/>
      <c r="O199" s="60"/>
      <c r="P199" s="76" t="s">
        <v>660</v>
      </c>
      <c r="Q199" s="93" t="s">
        <v>131</v>
      </c>
      <c r="R199" s="52"/>
      <c r="S199" s="63"/>
      <c r="T199" s="52"/>
      <c r="U199" s="63"/>
      <c r="V199" s="64"/>
      <c r="W199" s="64"/>
      <c r="X199" s="65">
        <v>127</v>
      </c>
      <c r="Y199" s="64" t="s">
        <v>132</v>
      </c>
      <c r="Z199" s="64"/>
      <c r="AA199" s="64" t="s">
        <v>661</v>
      </c>
      <c r="AB199" s="64"/>
      <c r="AC199" s="64" t="s">
        <v>83</v>
      </c>
      <c r="AD199" s="64" t="s">
        <v>113</v>
      </c>
      <c r="AE199" s="93" t="s">
        <v>662</v>
      </c>
    </row>
    <row r="200" spans="1:31" ht="25.5" x14ac:dyDescent="0.25">
      <c r="A200" s="50" t="s">
        <v>638</v>
      </c>
      <c r="B200" s="51" t="s">
        <v>639</v>
      </c>
      <c r="C200" s="100" t="s">
        <v>663</v>
      </c>
      <c r="D200" s="52" t="s">
        <v>78</v>
      </c>
      <c r="E200" s="52" t="s">
        <v>77</v>
      </c>
      <c r="F200" s="52">
        <v>1</v>
      </c>
      <c r="G200" s="53" t="s">
        <v>104</v>
      </c>
      <c r="H200" s="54">
        <v>1</v>
      </c>
      <c r="I200" s="55"/>
      <c r="J200" s="56"/>
      <c r="K200" s="57"/>
      <c r="L200" s="56"/>
      <c r="M200" s="58">
        <v>1</v>
      </c>
      <c r="N200" s="59"/>
      <c r="O200" s="60"/>
      <c r="P200" s="76" t="s">
        <v>664</v>
      </c>
      <c r="Q200" s="93" t="s">
        <v>131</v>
      </c>
      <c r="R200" s="52"/>
      <c r="S200" s="63"/>
      <c r="T200" s="52"/>
      <c r="U200" s="63"/>
      <c r="V200" s="64"/>
      <c r="W200" s="64"/>
      <c r="X200" s="65">
        <v>127</v>
      </c>
      <c r="Y200" s="64" t="s">
        <v>132</v>
      </c>
      <c r="Z200" s="64"/>
      <c r="AA200" s="64" t="s">
        <v>665</v>
      </c>
      <c r="AB200" s="64"/>
      <c r="AC200" s="64" t="s">
        <v>83</v>
      </c>
      <c r="AD200" s="64" t="s">
        <v>203</v>
      </c>
      <c r="AE200" s="84" t="s">
        <v>666</v>
      </c>
    </row>
    <row r="201" spans="1:31" ht="25.5" x14ac:dyDescent="0.25">
      <c r="A201" s="50" t="s">
        <v>638</v>
      </c>
      <c r="B201" s="51" t="s">
        <v>639</v>
      </c>
      <c r="C201" s="100" t="s">
        <v>667</v>
      </c>
      <c r="D201" s="52" t="s">
        <v>78</v>
      </c>
      <c r="E201" s="52" t="s">
        <v>77</v>
      </c>
      <c r="F201" s="52">
        <v>1</v>
      </c>
      <c r="G201" s="53" t="s">
        <v>104</v>
      </c>
      <c r="H201" s="54">
        <v>1</v>
      </c>
      <c r="I201" s="55"/>
      <c r="J201" s="56"/>
      <c r="K201" s="57"/>
      <c r="L201" s="56"/>
      <c r="M201" s="58">
        <v>1</v>
      </c>
      <c r="N201" s="59"/>
      <c r="O201" s="60"/>
      <c r="P201" s="76" t="s">
        <v>668</v>
      </c>
      <c r="Q201" s="93" t="s">
        <v>131</v>
      </c>
      <c r="R201" s="52"/>
      <c r="S201" s="63"/>
      <c r="T201" s="52"/>
      <c r="U201" s="63"/>
      <c r="V201" s="64"/>
      <c r="W201" s="64"/>
      <c r="X201" s="65">
        <v>127</v>
      </c>
      <c r="Y201" s="64" t="s">
        <v>132</v>
      </c>
      <c r="Z201" s="64"/>
      <c r="AA201" s="64" t="s">
        <v>669</v>
      </c>
      <c r="AB201" s="64"/>
      <c r="AC201" s="64" t="s">
        <v>83</v>
      </c>
      <c r="AD201" s="64" t="s">
        <v>203</v>
      </c>
      <c r="AE201" s="84" t="s">
        <v>670</v>
      </c>
    </row>
    <row r="202" spans="1:31" x14ac:dyDescent="0.25">
      <c r="A202" s="50" t="s">
        <v>638</v>
      </c>
      <c r="B202" s="51" t="s">
        <v>639</v>
      </c>
      <c r="C202" s="100" t="s">
        <v>671</v>
      </c>
      <c r="D202" s="52" t="s">
        <v>78</v>
      </c>
      <c r="E202" s="52" t="s">
        <v>77</v>
      </c>
      <c r="F202" s="52">
        <v>1</v>
      </c>
      <c r="G202" s="53" t="s">
        <v>104</v>
      </c>
      <c r="H202" s="54">
        <v>1</v>
      </c>
      <c r="I202" s="55"/>
      <c r="J202" s="56"/>
      <c r="K202" s="57"/>
      <c r="L202" s="56"/>
      <c r="M202" s="58">
        <v>1</v>
      </c>
      <c r="N202" s="59"/>
      <c r="O202" s="60"/>
      <c r="P202" s="76" t="s">
        <v>672</v>
      </c>
      <c r="Q202" s="93" t="s">
        <v>131</v>
      </c>
      <c r="R202" s="52"/>
      <c r="S202" s="63"/>
      <c r="T202" s="52"/>
      <c r="U202" s="63"/>
      <c r="V202" s="64"/>
      <c r="W202" s="64"/>
      <c r="X202" s="65">
        <v>127</v>
      </c>
      <c r="Y202" s="64" t="s">
        <v>132</v>
      </c>
      <c r="Z202" s="64"/>
      <c r="AA202" s="64" t="s">
        <v>673</v>
      </c>
      <c r="AB202" s="64"/>
      <c r="AC202" s="64" t="s">
        <v>83</v>
      </c>
      <c r="AD202" s="64" t="s">
        <v>203</v>
      </c>
      <c r="AE202" s="84" t="s">
        <v>674</v>
      </c>
    </row>
    <row r="203" spans="1:31" ht="51.75" thickBot="1" x14ac:dyDescent="0.3">
      <c r="A203" s="50" t="s">
        <v>638</v>
      </c>
      <c r="B203" s="51" t="s">
        <v>639</v>
      </c>
      <c r="C203" s="100" t="s">
        <v>675</v>
      </c>
      <c r="D203" s="52" t="s">
        <v>78</v>
      </c>
      <c r="E203" s="52" t="s">
        <v>77</v>
      </c>
      <c r="F203" s="52">
        <v>1</v>
      </c>
      <c r="G203" s="53" t="s">
        <v>104</v>
      </c>
      <c r="H203" s="112">
        <v>1</v>
      </c>
      <c r="I203" s="113"/>
      <c r="J203" s="114"/>
      <c r="K203" s="115"/>
      <c r="L203" s="114"/>
      <c r="M203" s="116">
        <v>1</v>
      </c>
      <c r="N203" s="117"/>
      <c r="O203" s="118"/>
      <c r="P203" s="76" t="s">
        <v>676</v>
      </c>
      <c r="Q203" s="93" t="s">
        <v>131</v>
      </c>
      <c r="R203" s="52"/>
      <c r="S203" s="63"/>
      <c r="T203" s="52"/>
      <c r="U203" s="63"/>
      <c r="V203" s="64"/>
      <c r="W203" s="64"/>
      <c r="X203" s="65">
        <v>127</v>
      </c>
      <c r="Y203" s="64" t="s">
        <v>677</v>
      </c>
      <c r="Z203" s="64"/>
      <c r="AA203" s="64" t="s">
        <v>678</v>
      </c>
      <c r="AB203" s="64"/>
      <c r="AC203" s="64" t="s">
        <v>83</v>
      </c>
      <c r="AD203" s="64"/>
      <c r="AE203" s="93" t="s">
        <v>679</v>
      </c>
    </row>
    <row r="204" spans="1:31" ht="13.5" thickBot="1" x14ac:dyDescent="0.3">
      <c r="B204" s="68"/>
      <c r="C204" s="68"/>
      <c r="D204" s="119"/>
      <c r="E204" s="119"/>
      <c r="F204" s="119"/>
      <c r="G204" s="120"/>
      <c r="H204" s="121"/>
      <c r="I204" s="121"/>
      <c r="J204" s="121"/>
      <c r="K204" s="121"/>
      <c r="L204" s="121"/>
      <c r="M204" s="121"/>
      <c r="N204" s="121"/>
      <c r="O204" s="121"/>
      <c r="P204" s="122"/>
      <c r="Q204" s="123"/>
      <c r="R204" s="119"/>
      <c r="S204" s="122"/>
      <c r="T204" s="119"/>
      <c r="U204" s="122"/>
      <c r="V204" s="124"/>
      <c r="W204" s="124"/>
      <c r="X204" s="125"/>
      <c r="Y204" s="124"/>
      <c r="Z204" s="124"/>
      <c r="AA204" s="124"/>
      <c r="AB204" s="124"/>
      <c r="AC204" s="124"/>
      <c r="AD204" s="124"/>
      <c r="AE204" s="122"/>
    </row>
    <row r="205" spans="1:31" ht="14.1" customHeight="1" x14ac:dyDescent="0.25">
      <c r="B205" s="68"/>
      <c r="C205" s="68"/>
      <c r="D205" s="126"/>
      <c r="E205" s="127" t="s">
        <v>680</v>
      </c>
      <c r="F205" s="128"/>
      <c r="G205" s="129" t="s">
        <v>681</v>
      </c>
      <c r="H205" s="281">
        <f>SUM(H10:J203)</f>
        <v>356</v>
      </c>
      <c r="I205" s="282"/>
      <c r="J205" s="283"/>
      <c r="K205" s="281">
        <f>SUM(K10:L203)</f>
        <v>346</v>
      </c>
      <c r="L205" s="283"/>
      <c r="M205" s="284">
        <f>SUM(M10:N203)</f>
        <v>240</v>
      </c>
      <c r="N205" s="285"/>
      <c r="O205" s="130">
        <f>SUM(O10:O203)</f>
        <v>173</v>
      </c>
      <c r="P205" s="131"/>
      <c r="Q205" s="132"/>
      <c r="R205" s="126"/>
      <c r="S205" s="133"/>
      <c r="T205" s="126"/>
      <c r="U205" s="133"/>
      <c r="V205" s="134"/>
      <c r="W205" s="134"/>
      <c r="X205" s="135"/>
      <c r="Y205" s="134"/>
      <c r="Z205" s="134"/>
      <c r="AA205" s="134"/>
      <c r="AB205" s="134"/>
      <c r="AC205" s="134"/>
      <c r="AD205" s="134"/>
      <c r="AE205" s="133"/>
    </row>
    <row r="206" spans="1:31" ht="14.1" customHeight="1" x14ac:dyDescent="0.25">
      <c r="C206" s="137"/>
      <c r="D206" s="126"/>
      <c r="E206" s="127" t="s">
        <v>682</v>
      </c>
      <c r="F206" s="128"/>
      <c r="G206" s="129" t="s">
        <v>681</v>
      </c>
      <c r="H206" s="286">
        <f>H205*1</f>
        <v>356</v>
      </c>
      <c r="I206" s="287"/>
      <c r="J206" s="288"/>
      <c r="K206" s="286">
        <f>K205*20</f>
        <v>6920</v>
      </c>
      <c r="L206" s="288"/>
      <c r="M206" s="289">
        <f>M205*1</f>
        <v>240</v>
      </c>
      <c r="N206" s="290"/>
      <c r="O206" s="138">
        <f>O205*20</f>
        <v>3460</v>
      </c>
      <c r="P206" s="137"/>
      <c r="Q206" s="132"/>
      <c r="R206" s="126"/>
      <c r="S206" s="133"/>
      <c r="T206" s="126"/>
      <c r="U206" s="133"/>
      <c r="V206" s="139"/>
      <c r="W206" s="139"/>
      <c r="X206" s="135"/>
      <c r="Y206" s="139"/>
      <c r="Z206" s="139"/>
      <c r="AA206" s="139"/>
      <c r="AB206" s="139"/>
      <c r="AC206" s="139"/>
      <c r="AD206" s="139"/>
      <c r="AE206" s="133"/>
    </row>
    <row r="207" spans="1:31" ht="14.1" customHeight="1" x14ac:dyDescent="0.25">
      <c r="C207" s="137"/>
      <c r="D207" s="126"/>
      <c r="E207" s="127" t="s">
        <v>683</v>
      </c>
      <c r="F207" s="128"/>
      <c r="G207" s="129" t="s">
        <v>684</v>
      </c>
      <c r="H207" s="274">
        <f>H206*Configuration!$B$9/1000000</f>
        <v>2.4012199999999999</v>
      </c>
      <c r="I207" s="275"/>
      <c r="J207" s="276"/>
      <c r="K207" s="274">
        <f>K206*Configuration!$B$9/1000000</f>
        <v>46.675400000000003</v>
      </c>
      <c r="L207" s="276"/>
      <c r="M207" s="277">
        <f>M206*Configuration!$B$8/1000000</f>
        <v>0.14399999999999999</v>
      </c>
      <c r="N207" s="278"/>
      <c r="O207" s="208">
        <f>O206*Configuration!$B$8/1000000</f>
        <v>2.0760000000000001</v>
      </c>
      <c r="P207" s="137"/>
      <c r="Q207" s="132"/>
      <c r="R207" s="126"/>
      <c r="S207" s="133"/>
      <c r="T207" s="126"/>
      <c r="U207" s="133"/>
      <c r="V207" s="139"/>
      <c r="W207" s="139"/>
      <c r="X207" s="135"/>
      <c r="Y207" s="139"/>
      <c r="Z207" s="139"/>
      <c r="AA207" s="139"/>
      <c r="AB207" s="139"/>
      <c r="AC207" s="139"/>
      <c r="AD207" s="139"/>
      <c r="AE207" s="133"/>
    </row>
    <row r="208" spans="1:31" ht="14.1" customHeight="1" x14ac:dyDescent="0.25">
      <c r="C208" s="137"/>
      <c r="D208" s="126"/>
      <c r="E208" s="127" t="s">
        <v>685</v>
      </c>
      <c r="F208" s="128"/>
      <c r="G208" s="129" t="s">
        <v>684</v>
      </c>
      <c r="H208" s="274">
        <f>H207</f>
        <v>2.4012199999999999</v>
      </c>
      <c r="I208" s="275"/>
      <c r="J208" s="276"/>
      <c r="K208" s="274">
        <f>K207</f>
        <v>46.675400000000003</v>
      </c>
      <c r="L208" s="276"/>
      <c r="M208" s="279">
        <f>M206*Configuration!$B$9*Configuration!$B$20/1000000</f>
        <v>1.181724</v>
      </c>
      <c r="N208" s="280"/>
      <c r="O208" s="140">
        <f>O206*Configuration!$B$9*Configuration!$B$20/1000000</f>
        <v>17.036521</v>
      </c>
      <c r="P208" s="137"/>
      <c r="Q208" s="132"/>
      <c r="R208" s="126"/>
      <c r="S208" s="133"/>
      <c r="T208" s="126"/>
      <c r="U208" s="133"/>
      <c r="V208" s="139"/>
      <c r="W208" s="139"/>
      <c r="X208" s="135"/>
      <c r="Y208" s="139"/>
      <c r="Z208" s="139"/>
      <c r="AA208" s="139"/>
      <c r="AB208" s="139"/>
      <c r="AC208" s="139"/>
      <c r="AD208" s="139"/>
      <c r="AE208" s="133"/>
    </row>
    <row r="209" spans="3:31" ht="14.1" customHeight="1" thickBot="1" x14ac:dyDescent="0.3">
      <c r="C209" s="137"/>
      <c r="D209" s="126"/>
      <c r="E209" s="127" t="s">
        <v>686</v>
      </c>
      <c r="F209" s="128"/>
      <c r="G209" s="129" t="s">
        <v>684</v>
      </c>
      <c r="H209" s="269">
        <f>(H206*Configuration!$B$10)/1000000</f>
        <v>30.758400000000002</v>
      </c>
      <c r="I209" s="270"/>
      <c r="J209" s="271"/>
      <c r="K209" s="269">
        <f>(K206*Configuration!$B$10)/1000000</f>
        <v>597.88800000000003</v>
      </c>
      <c r="L209" s="271"/>
      <c r="M209" s="272">
        <f>M206*Configuration!$B$10*Configuration!$B$20/1000000</f>
        <v>15.137280000000001</v>
      </c>
      <c r="N209" s="273"/>
      <c r="O209" s="141">
        <f>O206*Configuration!$B$10*Configuration!$B$20/1000000</f>
        <v>218.22911999999999</v>
      </c>
      <c r="P209" s="137"/>
      <c r="Q209" s="132"/>
      <c r="R209" s="126"/>
      <c r="S209" s="133"/>
      <c r="T209" s="126"/>
      <c r="U209" s="133"/>
      <c r="V209" s="139"/>
      <c r="W209" s="139"/>
      <c r="X209" s="135"/>
      <c r="Y209" s="139"/>
      <c r="Z209" s="139"/>
      <c r="AA209" s="139"/>
      <c r="AB209" s="139"/>
      <c r="AC209" s="139"/>
      <c r="AD209" s="139"/>
      <c r="AE209" s="133"/>
    </row>
    <row r="210" spans="3:31" x14ac:dyDescent="0.25">
      <c r="C210" s="142"/>
      <c r="Q210" s="146"/>
    </row>
    <row r="211" spans="3:31" x14ac:dyDescent="0.25">
      <c r="C211" s="142"/>
      <c r="Q211" s="146"/>
    </row>
    <row r="212" spans="3:31" x14ac:dyDescent="0.25">
      <c r="C212" s="142"/>
      <c r="Q212" s="146"/>
      <c r="V212" s="149"/>
    </row>
    <row r="213" spans="3:31" x14ac:dyDescent="0.25">
      <c r="C213" s="142"/>
      <c r="Q213" s="146"/>
      <c r="V213" s="149"/>
    </row>
    <row r="214" spans="3:31" x14ac:dyDescent="0.25">
      <c r="C214" s="142"/>
      <c r="V214" s="149"/>
    </row>
    <row r="215" spans="3:31" x14ac:dyDescent="0.25">
      <c r="C215" s="142"/>
      <c r="V215" s="149"/>
    </row>
    <row r="216" spans="3:31" x14ac:dyDescent="0.25">
      <c r="C216" s="142"/>
      <c r="V216" s="149"/>
    </row>
    <row r="217" spans="3:31" x14ac:dyDescent="0.25">
      <c r="C217" s="142"/>
      <c r="V217" s="149"/>
    </row>
    <row r="218" spans="3:31" x14ac:dyDescent="0.25">
      <c r="C218" s="142"/>
      <c r="Q218" s="146"/>
    </row>
    <row r="219" spans="3:31" x14ac:dyDescent="0.25">
      <c r="C219" s="142"/>
      <c r="Q219" s="146"/>
    </row>
    <row r="220" spans="3:31" x14ac:dyDescent="0.25">
      <c r="C220" s="142"/>
      <c r="Q220" s="146"/>
    </row>
    <row r="221" spans="3:31" x14ac:dyDescent="0.25">
      <c r="C221" s="142"/>
      <c r="Q221" s="146"/>
    </row>
    <row r="222" spans="3:31" x14ac:dyDescent="0.25">
      <c r="C222" s="142"/>
      <c r="Q222" s="146"/>
    </row>
    <row r="223" spans="3:31" x14ac:dyDescent="0.25">
      <c r="C223" s="142"/>
      <c r="Q223" s="146"/>
    </row>
    <row r="224" spans="3:31" x14ac:dyDescent="0.25">
      <c r="C224" s="142"/>
      <c r="Q224" s="146"/>
      <c r="V224" s="149"/>
    </row>
    <row r="225" spans="3:22" x14ac:dyDescent="0.25">
      <c r="C225" s="142"/>
      <c r="Q225" s="146"/>
      <c r="V225" s="149"/>
    </row>
    <row r="226" spans="3:22" x14ac:dyDescent="0.25">
      <c r="C226" s="142"/>
      <c r="V226" s="149"/>
    </row>
    <row r="227" spans="3:22" x14ac:dyDescent="0.25">
      <c r="C227" s="142"/>
      <c r="V227" s="149"/>
    </row>
    <row r="228" spans="3:22" x14ac:dyDescent="0.25">
      <c r="C228" s="142"/>
      <c r="V228" s="149"/>
    </row>
    <row r="229" spans="3:22" x14ac:dyDescent="0.25">
      <c r="C229" s="142"/>
      <c r="V229" s="149"/>
    </row>
    <row r="230" spans="3:22" x14ac:dyDescent="0.25">
      <c r="C230" s="142"/>
      <c r="V230" s="149"/>
    </row>
    <row r="231" spans="3:22" x14ac:dyDescent="0.25">
      <c r="C231" s="142"/>
      <c r="V231" s="149"/>
    </row>
    <row r="232" spans="3:22" x14ac:dyDescent="0.25">
      <c r="C232" s="142"/>
      <c r="Q232" s="146"/>
    </row>
    <row r="233" spans="3:22" x14ac:dyDescent="0.25">
      <c r="C233" s="142"/>
      <c r="Q233" s="146"/>
    </row>
    <row r="234" spans="3:22" x14ac:dyDescent="0.25">
      <c r="C234" s="142"/>
      <c r="Q234" s="146"/>
    </row>
    <row r="235" spans="3:22" x14ac:dyDescent="0.25">
      <c r="C235" s="142"/>
      <c r="Q235" s="146"/>
    </row>
    <row r="236" spans="3:22" x14ac:dyDescent="0.25">
      <c r="C236" s="142"/>
      <c r="Q236" s="146"/>
    </row>
    <row r="237" spans="3:22" x14ac:dyDescent="0.25">
      <c r="C237" s="142"/>
      <c r="Q237" s="146"/>
    </row>
    <row r="238" spans="3:22" x14ac:dyDescent="0.25">
      <c r="C238" s="142"/>
      <c r="Q238" s="146"/>
      <c r="V238" s="149"/>
    </row>
    <row r="239" spans="3:22" x14ac:dyDescent="0.25">
      <c r="C239" s="142"/>
      <c r="Q239" s="146"/>
      <c r="V239" s="149"/>
    </row>
    <row r="240" spans="3:22" x14ac:dyDescent="0.25">
      <c r="C240" s="142"/>
      <c r="Q240" s="146"/>
      <c r="V240" s="149"/>
    </row>
    <row r="241" spans="3:30" x14ac:dyDescent="0.25">
      <c r="C241" s="142"/>
      <c r="Q241" s="146"/>
      <c r="V241" s="149"/>
    </row>
    <row r="242" spans="3:30" x14ac:dyDescent="0.25">
      <c r="C242" s="142"/>
      <c r="Q242" s="146"/>
      <c r="V242" s="149"/>
    </row>
    <row r="243" spans="3:30" x14ac:dyDescent="0.25">
      <c r="C243" s="142"/>
      <c r="Q243" s="146"/>
      <c r="V243" s="149"/>
    </row>
    <row r="244" spans="3:30" x14ac:dyDescent="0.25">
      <c r="C244" s="142"/>
      <c r="Q244" s="146"/>
      <c r="V244" s="149"/>
    </row>
    <row r="245" spans="3:30" x14ac:dyDescent="0.25">
      <c r="C245" s="142"/>
      <c r="Q245" s="146"/>
      <c r="V245" s="149"/>
    </row>
    <row r="246" spans="3:30" x14ac:dyDescent="0.25">
      <c r="C246" s="142"/>
      <c r="Q246" s="146"/>
    </row>
    <row r="247" spans="3:30" x14ac:dyDescent="0.25">
      <c r="C247" s="142"/>
      <c r="Q247" s="146"/>
    </row>
    <row r="248" spans="3:30" x14ac:dyDescent="0.25">
      <c r="C248" s="142"/>
      <c r="Q248" s="146"/>
      <c r="V248" s="149"/>
    </row>
    <row r="249" spans="3:30" x14ac:dyDescent="0.25">
      <c r="C249" s="142"/>
      <c r="Q249" s="146"/>
      <c r="V249" s="149"/>
    </row>
    <row r="250" spans="3:30" x14ac:dyDescent="0.25">
      <c r="C250" s="142"/>
      <c r="Q250" s="146"/>
      <c r="V250" s="149"/>
    </row>
    <row r="251" spans="3:30" x14ac:dyDescent="0.25">
      <c r="C251" s="142"/>
      <c r="Q251" s="146"/>
      <c r="V251" s="149"/>
    </row>
    <row r="252" spans="3:30" x14ac:dyDescent="0.25">
      <c r="C252" s="142"/>
      <c r="Q252" s="146"/>
      <c r="V252" s="149"/>
    </row>
    <row r="253" spans="3:30" x14ac:dyDescent="0.25">
      <c r="C253" s="142"/>
      <c r="Q253" s="146"/>
      <c r="V253" s="149"/>
    </row>
    <row r="254" spans="3:30" x14ac:dyDescent="0.25">
      <c r="C254" s="142"/>
      <c r="Q254" s="146"/>
      <c r="V254" s="149"/>
      <c r="W254" s="149"/>
      <c r="Y254" s="149"/>
      <c r="Z254" s="149"/>
      <c r="AA254" s="149"/>
      <c r="AB254" s="149"/>
      <c r="AC254" s="149"/>
      <c r="AD254" s="149"/>
    </row>
    <row r="255" spans="3:30" x14ac:dyDescent="0.25">
      <c r="C255" s="142"/>
      <c r="Q255" s="146"/>
      <c r="V255" s="149"/>
    </row>
    <row r="256" spans="3:30" x14ac:dyDescent="0.25">
      <c r="C256" s="142"/>
      <c r="Q256" s="146"/>
      <c r="V256" s="149"/>
    </row>
    <row r="257" spans="3:30" x14ac:dyDescent="0.25">
      <c r="C257" s="142"/>
      <c r="Q257" s="146"/>
      <c r="V257" s="149"/>
    </row>
    <row r="258" spans="3:30" x14ac:dyDescent="0.25">
      <c r="C258" s="142"/>
      <c r="Q258" s="146"/>
      <c r="V258" s="149"/>
    </row>
    <row r="259" spans="3:30" x14ac:dyDescent="0.25">
      <c r="C259" s="142"/>
      <c r="Q259" s="146"/>
    </row>
    <row r="260" spans="3:30" x14ac:dyDescent="0.25">
      <c r="C260" s="142"/>
      <c r="Q260" s="146"/>
      <c r="V260" s="149"/>
      <c r="W260" s="149"/>
      <c r="Y260" s="149"/>
      <c r="Z260" s="149"/>
      <c r="AA260" s="149"/>
      <c r="AB260" s="149"/>
      <c r="AC260" s="149"/>
      <c r="AD260" s="149"/>
    </row>
    <row r="261" spans="3:30" x14ac:dyDescent="0.25">
      <c r="C261" s="142"/>
      <c r="Q261" s="146"/>
      <c r="V261" s="149"/>
    </row>
    <row r="262" spans="3:30" x14ac:dyDescent="0.25">
      <c r="C262" s="142"/>
      <c r="Q262" s="146"/>
      <c r="V262" s="149"/>
    </row>
    <row r="263" spans="3:30" x14ac:dyDescent="0.25">
      <c r="C263" s="142"/>
      <c r="Q263" s="146"/>
      <c r="V263" s="149"/>
    </row>
    <row r="264" spans="3:30" x14ac:dyDescent="0.25">
      <c r="C264" s="142"/>
      <c r="Q264" s="146"/>
      <c r="V264" s="149"/>
    </row>
    <row r="265" spans="3:30" x14ac:dyDescent="0.25">
      <c r="C265" s="142"/>
      <c r="Q265" s="146"/>
      <c r="V265" s="149"/>
    </row>
    <row r="266" spans="3:30" x14ac:dyDescent="0.25">
      <c r="C266" s="142"/>
      <c r="Q266" s="146"/>
      <c r="V266" s="149"/>
    </row>
    <row r="267" spans="3:30" x14ac:dyDescent="0.25">
      <c r="C267" s="142"/>
      <c r="Q267" s="146"/>
      <c r="V267" s="149"/>
    </row>
    <row r="268" spans="3:30" x14ac:dyDescent="0.25">
      <c r="C268" s="142"/>
      <c r="Q268" s="146"/>
      <c r="V268" s="149"/>
    </row>
    <row r="269" spans="3:30" x14ac:dyDescent="0.25">
      <c r="C269" s="142"/>
      <c r="Q269" s="146"/>
      <c r="V269" s="149"/>
    </row>
    <row r="270" spans="3:30" x14ac:dyDescent="0.25">
      <c r="C270" s="142"/>
      <c r="Q270" s="146"/>
      <c r="V270" s="149"/>
    </row>
    <row r="271" spans="3:30" x14ac:dyDescent="0.25">
      <c r="C271" s="142"/>
      <c r="Q271" s="146"/>
      <c r="V271" s="149"/>
    </row>
    <row r="272" spans="3:30" x14ac:dyDescent="0.25">
      <c r="C272" s="142"/>
      <c r="Q272" s="146"/>
      <c r="V272" s="149"/>
    </row>
    <row r="273" spans="3:22" x14ac:dyDescent="0.25">
      <c r="C273" s="142"/>
      <c r="Q273" s="146"/>
      <c r="V273" s="149"/>
    </row>
    <row r="274" spans="3:22" x14ac:dyDescent="0.25">
      <c r="C274" s="142"/>
      <c r="Q274" s="146"/>
      <c r="V274" s="149"/>
    </row>
    <row r="275" spans="3:22" x14ac:dyDescent="0.25">
      <c r="C275" s="142"/>
      <c r="Q275" s="146"/>
      <c r="V275" s="149"/>
    </row>
    <row r="276" spans="3:22" x14ac:dyDescent="0.25">
      <c r="C276" s="142"/>
      <c r="Q276" s="146"/>
      <c r="V276" s="149"/>
    </row>
    <row r="277" spans="3:22" x14ac:dyDescent="0.25">
      <c r="C277" s="142"/>
      <c r="Q277" s="146"/>
      <c r="V277" s="149"/>
    </row>
    <row r="278" spans="3:22" x14ac:dyDescent="0.25">
      <c r="C278" s="142"/>
      <c r="Q278" s="146"/>
      <c r="V278" s="149"/>
    </row>
    <row r="279" spans="3:22" x14ac:dyDescent="0.25">
      <c r="C279" s="142"/>
      <c r="Q279" s="146"/>
      <c r="V279" s="149"/>
    </row>
    <row r="280" spans="3:22" x14ac:dyDescent="0.25">
      <c r="C280" s="142"/>
      <c r="Q280" s="146"/>
      <c r="V280" s="149"/>
    </row>
    <row r="281" spans="3:22" x14ac:dyDescent="0.25">
      <c r="C281" s="142"/>
      <c r="Q281" s="146"/>
      <c r="V281" s="149"/>
    </row>
    <row r="282" spans="3:22" x14ac:dyDescent="0.25">
      <c r="C282" s="142"/>
      <c r="Q282" s="146"/>
      <c r="V282" s="149"/>
    </row>
    <row r="283" spans="3:22" x14ac:dyDescent="0.25">
      <c r="C283" s="142"/>
      <c r="Q283" s="146"/>
      <c r="V283" s="149"/>
    </row>
    <row r="284" spans="3:22" x14ac:dyDescent="0.25">
      <c r="C284" s="142"/>
      <c r="Q284" s="146"/>
      <c r="V284" s="149"/>
    </row>
    <row r="285" spans="3:22" x14ac:dyDescent="0.25">
      <c r="C285" s="142"/>
      <c r="Q285" s="146"/>
      <c r="V285" s="149"/>
    </row>
    <row r="286" spans="3:22" x14ac:dyDescent="0.25">
      <c r="C286" s="142"/>
      <c r="Q286" s="146"/>
      <c r="V286" s="149"/>
    </row>
    <row r="287" spans="3:22" x14ac:dyDescent="0.25">
      <c r="C287" s="142"/>
      <c r="Q287" s="146"/>
      <c r="V287" s="149"/>
    </row>
    <row r="288" spans="3:22" x14ac:dyDescent="0.25">
      <c r="C288" s="142"/>
      <c r="Q288" s="146"/>
      <c r="V288" s="149"/>
    </row>
    <row r="289" spans="3:22" x14ac:dyDescent="0.25">
      <c r="C289" s="142"/>
      <c r="Q289" s="146"/>
      <c r="V289" s="149"/>
    </row>
    <row r="290" spans="3:22" x14ac:dyDescent="0.25">
      <c r="C290" s="142"/>
      <c r="Q290" s="146"/>
      <c r="V290" s="149"/>
    </row>
    <row r="291" spans="3:22" x14ac:dyDescent="0.25">
      <c r="C291" s="142"/>
      <c r="Q291" s="146"/>
      <c r="V291" s="149"/>
    </row>
    <row r="292" spans="3:22" x14ac:dyDescent="0.25">
      <c r="C292" s="142"/>
      <c r="Q292" s="146"/>
      <c r="V292" s="149"/>
    </row>
    <row r="293" spans="3:22" x14ac:dyDescent="0.25">
      <c r="C293" s="142"/>
      <c r="Q293" s="146"/>
      <c r="V293" s="149"/>
    </row>
    <row r="294" spans="3:22" x14ac:dyDescent="0.25">
      <c r="C294" s="142"/>
      <c r="Q294" s="146"/>
      <c r="V294" s="149"/>
    </row>
    <row r="295" spans="3:22" x14ac:dyDescent="0.25">
      <c r="C295" s="142"/>
      <c r="Q295" s="146"/>
      <c r="V295" s="149"/>
    </row>
    <row r="296" spans="3:22" x14ac:dyDescent="0.25">
      <c r="C296" s="142"/>
      <c r="Q296" s="146"/>
      <c r="V296" s="149"/>
    </row>
    <row r="297" spans="3:22" x14ac:dyDescent="0.25">
      <c r="C297" s="142"/>
      <c r="Q297" s="146"/>
      <c r="V297" s="149"/>
    </row>
    <row r="298" spans="3:22" x14ac:dyDescent="0.25">
      <c r="C298" s="142"/>
      <c r="Q298" s="146"/>
      <c r="V298" s="149"/>
    </row>
    <row r="299" spans="3:22" x14ac:dyDescent="0.25">
      <c r="C299" s="142"/>
      <c r="Q299" s="146"/>
      <c r="V299" s="149"/>
    </row>
    <row r="300" spans="3:22" x14ac:dyDescent="0.25">
      <c r="C300" s="142"/>
      <c r="Q300" s="146"/>
      <c r="V300" s="149"/>
    </row>
    <row r="301" spans="3:22" x14ac:dyDescent="0.25">
      <c r="C301" s="142"/>
      <c r="Q301" s="146"/>
      <c r="V301" s="149"/>
    </row>
    <row r="302" spans="3:22" x14ac:dyDescent="0.25">
      <c r="C302" s="142"/>
      <c r="Q302" s="146"/>
      <c r="V302" s="149"/>
    </row>
    <row r="303" spans="3:22" x14ac:dyDescent="0.25">
      <c r="C303" s="142"/>
      <c r="Q303" s="146"/>
      <c r="V303" s="149"/>
    </row>
    <row r="304" spans="3:22" x14ac:dyDescent="0.25">
      <c r="C304" s="142"/>
      <c r="Q304" s="146"/>
      <c r="V304" s="149"/>
    </row>
    <row r="305" spans="3:22" x14ac:dyDescent="0.25">
      <c r="C305" s="142"/>
      <c r="Q305" s="146"/>
      <c r="V305" s="149"/>
    </row>
    <row r="306" spans="3:22" x14ac:dyDescent="0.25">
      <c r="C306" s="142"/>
      <c r="Q306" s="146"/>
      <c r="V306" s="149"/>
    </row>
    <row r="307" spans="3:22" x14ac:dyDescent="0.25">
      <c r="C307" s="142"/>
      <c r="Q307" s="146"/>
      <c r="V307" s="149"/>
    </row>
    <row r="308" spans="3:22" x14ac:dyDescent="0.25">
      <c r="C308" s="142"/>
      <c r="Q308" s="146"/>
      <c r="V308" s="149"/>
    </row>
    <row r="309" spans="3:22" x14ac:dyDescent="0.25">
      <c r="C309" s="142"/>
      <c r="Q309" s="146"/>
      <c r="V309" s="149"/>
    </row>
    <row r="310" spans="3:22" x14ac:dyDescent="0.25">
      <c r="C310" s="142"/>
      <c r="Q310" s="146"/>
      <c r="V310" s="149"/>
    </row>
    <row r="311" spans="3:22" x14ac:dyDescent="0.25">
      <c r="C311" s="142"/>
      <c r="Q311" s="146"/>
      <c r="V311" s="149"/>
    </row>
    <row r="312" spans="3:22" x14ac:dyDescent="0.25">
      <c r="C312" s="142"/>
      <c r="Q312" s="146"/>
      <c r="V312" s="149"/>
    </row>
    <row r="313" spans="3:22" x14ac:dyDescent="0.25">
      <c r="C313" s="142"/>
      <c r="Q313" s="146"/>
      <c r="V313" s="149"/>
    </row>
    <row r="314" spans="3:22" x14ac:dyDescent="0.25">
      <c r="C314" s="142"/>
      <c r="Q314" s="146"/>
      <c r="V314" s="149"/>
    </row>
    <row r="315" spans="3:22" x14ac:dyDescent="0.25">
      <c r="C315" s="142"/>
      <c r="Q315" s="146"/>
      <c r="V315" s="149"/>
    </row>
    <row r="316" spans="3:22" x14ac:dyDescent="0.25">
      <c r="C316" s="142"/>
      <c r="Q316" s="146"/>
      <c r="V316" s="149"/>
    </row>
    <row r="317" spans="3:22" x14ac:dyDescent="0.25">
      <c r="C317" s="142"/>
      <c r="Q317" s="146"/>
      <c r="V317" s="149"/>
    </row>
    <row r="318" spans="3:22" x14ac:dyDescent="0.25">
      <c r="C318" s="142"/>
      <c r="Q318" s="146"/>
      <c r="V318" s="149"/>
    </row>
    <row r="319" spans="3:22" x14ac:dyDescent="0.25">
      <c r="C319" s="142"/>
      <c r="Q319" s="146"/>
      <c r="V319" s="149"/>
    </row>
    <row r="320" spans="3:22" x14ac:dyDescent="0.25">
      <c r="C320" s="142"/>
      <c r="Q320" s="146"/>
      <c r="V320" s="149"/>
    </row>
    <row r="321" spans="3:22" x14ac:dyDescent="0.25">
      <c r="C321" s="142"/>
      <c r="Q321" s="146"/>
      <c r="V321" s="149"/>
    </row>
    <row r="322" spans="3:22" x14ac:dyDescent="0.25">
      <c r="C322" s="142"/>
      <c r="Q322" s="146"/>
      <c r="V322" s="149"/>
    </row>
    <row r="323" spans="3:22" x14ac:dyDescent="0.25">
      <c r="C323" s="142"/>
      <c r="Q323" s="146"/>
      <c r="V323" s="149"/>
    </row>
    <row r="324" spans="3:22" x14ac:dyDescent="0.25">
      <c r="C324" s="142"/>
      <c r="Q324" s="146"/>
      <c r="V324" s="149"/>
    </row>
    <row r="325" spans="3:22" x14ac:dyDescent="0.25">
      <c r="C325" s="142"/>
      <c r="Q325" s="146"/>
      <c r="V325" s="149"/>
    </row>
    <row r="326" spans="3:22" x14ac:dyDescent="0.25">
      <c r="C326" s="142"/>
      <c r="Q326" s="146"/>
      <c r="V326" s="149"/>
    </row>
    <row r="327" spans="3:22" x14ac:dyDescent="0.25">
      <c r="C327" s="142"/>
      <c r="Q327" s="146"/>
      <c r="V327" s="149"/>
    </row>
    <row r="328" spans="3:22" x14ac:dyDescent="0.25">
      <c r="C328" s="142"/>
      <c r="Q328" s="146"/>
      <c r="V328" s="149"/>
    </row>
    <row r="329" spans="3:22" x14ac:dyDescent="0.25">
      <c r="C329" s="142"/>
      <c r="Q329" s="146"/>
      <c r="V329" s="149"/>
    </row>
    <row r="330" spans="3:22" x14ac:dyDescent="0.25">
      <c r="C330" s="142"/>
      <c r="Q330" s="146"/>
      <c r="V330" s="149"/>
    </row>
    <row r="331" spans="3:22" x14ac:dyDescent="0.25">
      <c r="C331" s="142"/>
      <c r="Q331" s="146"/>
      <c r="V331" s="149"/>
    </row>
    <row r="332" spans="3:22" x14ac:dyDescent="0.25">
      <c r="C332" s="142"/>
      <c r="Q332" s="146"/>
      <c r="V332" s="149"/>
    </row>
    <row r="333" spans="3:22" x14ac:dyDescent="0.25">
      <c r="C333" s="142"/>
      <c r="Q333" s="146"/>
      <c r="V333" s="149"/>
    </row>
    <row r="334" spans="3:22" x14ac:dyDescent="0.25">
      <c r="C334" s="142"/>
      <c r="Q334" s="146"/>
      <c r="V334" s="149"/>
    </row>
    <row r="335" spans="3:22" x14ac:dyDescent="0.25">
      <c r="C335" s="142"/>
      <c r="Q335" s="146"/>
      <c r="V335" s="149"/>
    </row>
    <row r="336" spans="3:22" x14ac:dyDescent="0.25">
      <c r="C336" s="142"/>
      <c r="Q336" s="146"/>
      <c r="V336" s="149"/>
    </row>
    <row r="337" spans="3:22" x14ac:dyDescent="0.25">
      <c r="C337" s="142"/>
      <c r="Q337" s="146"/>
      <c r="V337" s="149"/>
    </row>
    <row r="338" spans="3:22" x14ac:dyDescent="0.25">
      <c r="C338" s="142"/>
      <c r="Q338" s="146"/>
      <c r="V338" s="149"/>
    </row>
    <row r="339" spans="3:22" x14ac:dyDescent="0.25">
      <c r="C339" s="142"/>
      <c r="Q339" s="146"/>
      <c r="V339" s="149"/>
    </row>
    <row r="340" spans="3:22" x14ac:dyDescent="0.25">
      <c r="C340" s="142"/>
      <c r="Q340" s="146"/>
      <c r="V340" s="149"/>
    </row>
    <row r="341" spans="3:22" x14ac:dyDescent="0.25">
      <c r="C341" s="142"/>
      <c r="Q341" s="146"/>
      <c r="V341" s="149"/>
    </row>
    <row r="342" spans="3:22" x14ac:dyDescent="0.25">
      <c r="C342" s="142"/>
      <c r="Q342" s="146"/>
    </row>
    <row r="343" spans="3:22" x14ac:dyDescent="0.25">
      <c r="C343" s="142"/>
      <c r="Q343" s="146"/>
    </row>
    <row r="344" spans="3:22" x14ac:dyDescent="0.25">
      <c r="C344" s="142"/>
      <c r="Q344" s="146"/>
    </row>
    <row r="345" spans="3:22" x14ac:dyDescent="0.25">
      <c r="C345" s="142"/>
      <c r="Q345" s="146"/>
    </row>
    <row r="346" spans="3:22" x14ac:dyDescent="0.25">
      <c r="C346" s="142"/>
      <c r="Q346" s="146"/>
    </row>
    <row r="347" spans="3:22" x14ac:dyDescent="0.25">
      <c r="C347" s="142"/>
      <c r="Q347" s="146"/>
    </row>
    <row r="348" spans="3:22" x14ac:dyDescent="0.25">
      <c r="C348" s="142"/>
      <c r="Q348" s="146"/>
    </row>
    <row r="349" spans="3:22" x14ac:dyDescent="0.25">
      <c r="C349" s="142"/>
      <c r="Q349" s="146"/>
    </row>
    <row r="350" spans="3:22" x14ac:dyDescent="0.25">
      <c r="C350" s="142"/>
      <c r="Q350" s="146"/>
    </row>
    <row r="351" spans="3:22" x14ac:dyDescent="0.25">
      <c r="C351" s="142"/>
      <c r="Q351" s="146"/>
    </row>
    <row r="352" spans="3:22" x14ac:dyDescent="0.25">
      <c r="C352" s="142"/>
      <c r="Q352" s="146"/>
    </row>
    <row r="353" spans="3:17" x14ac:dyDescent="0.25">
      <c r="C353" s="142"/>
      <c r="Q353" s="146"/>
    </row>
    <row r="354" spans="3:17" x14ac:dyDescent="0.25">
      <c r="C354" s="142"/>
      <c r="Q354" s="146"/>
    </row>
    <row r="355" spans="3:17" x14ac:dyDescent="0.25">
      <c r="C355" s="142"/>
      <c r="Q355" s="146"/>
    </row>
    <row r="356" spans="3:17" x14ac:dyDescent="0.25">
      <c r="C356" s="142"/>
      <c r="Q356" s="146"/>
    </row>
    <row r="357" spans="3:17" x14ac:dyDescent="0.25">
      <c r="C357" s="142"/>
      <c r="Q357" s="146"/>
    </row>
    <row r="358" spans="3:17" x14ac:dyDescent="0.25">
      <c r="C358" s="142"/>
      <c r="Q358" s="146"/>
    </row>
    <row r="359" spans="3:17" x14ac:dyDescent="0.25">
      <c r="C359" s="142"/>
      <c r="Q359" s="146"/>
    </row>
    <row r="360" spans="3:17" x14ac:dyDescent="0.25">
      <c r="C360" s="142"/>
      <c r="Q360" s="146"/>
    </row>
    <row r="361" spans="3:17" x14ac:dyDescent="0.25">
      <c r="C361" s="142"/>
      <c r="Q361" s="146"/>
    </row>
    <row r="362" spans="3:17" x14ac:dyDescent="0.25">
      <c r="C362" s="142"/>
      <c r="Q362" s="146"/>
    </row>
    <row r="363" spans="3:17" x14ac:dyDescent="0.25">
      <c r="C363" s="142"/>
      <c r="Q363" s="146"/>
    </row>
  </sheetData>
  <autoFilter ref="A9:AE203"/>
  <mergeCells count="22">
    <mergeCell ref="A4:S4"/>
    <mergeCell ref="A6:S6"/>
    <mergeCell ref="H7:L7"/>
    <mergeCell ref="M7:O7"/>
    <mergeCell ref="H8:J8"/>
    <mergeCell ref="K8:L8"/>
    <mergeCell ref="M8:N8"/>
    <mergeCell ref="H205:J205"/>
    <mergeCell ref="K205:L205"/>
    <mergeCell ref="M205:N205"/>
    <mergeCell ref="H206:J206"/>
    <mergeCell ref="K206:L206"/>
    <mergeCell ref="M206:N206"/>
    <mergeCell ref="H209:J209"/>
    <mergeCell ref="K209:L209"/>
    <mergeCell ref="M209:N209"/>
    <mergeCell ref="H207:J207"/>
    <mergeCell ref="K207:L207"/>
    <mergeCell ref="M207:N207"/>
    <mergeCell ref="H208:J208"/>
    <mergeCell ref="K208:L208"/>
    <mergeCell ref="M208:N208"/>
  </mergeCells>
  <pageMargins left="0" right="0" top="0" bottom="0" header="0" footer="0"/>
  <pageSetup scale="23" orientation="portrait" horizontalDpi="4294967292" verticalDpi="4294967292"/>
  <colBreaks count="3" manualBreakCount="3">
    <brk id="3" max="1048575" man="1"/>
    <brk id="15" max="1048575" man="1"/>
    <brk id="16" max="104857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G1" zoomScale="110" zoomScaleNormal="110" workbookViewId="0">
      <selection activeCell="N3" sqref="N3"/>
    </sheetView>
  </sheetViews>
  <sheetFormatPr defaultColWidth="11.42578125" defaultRowHeight="15" x14ac:dyDescent="0.25"/>
  <cols>
    <col min="1" max="1" width="13.28515625" customWidth="1"/>
    <col min="2" max="2" width="12.28515625" customWidth="1"/>
    <col min="3" max="3" width="20.85546875" customWidth="1"/>
    <col min="4" max="4" width="18" customWidth="1"/>
    <col min="5" max="5" width="18.140625" customWidth="1"/>
    <col min="6" max="6" width="17.28515625" customWidth="1"/>
  </cols>
  <sheetData>
    <row r="1" spans="1:14" s="21" customFormat="1" ht="12.75" x14ac:dyDescent="0.2">
      <c r="N1" s="24" t="s">
        <v>730</v>
      </c>
    </row>
    <row r="2" spans="1:14" s="21" customFormat="1" ht="12.75" x14ac:dyDescent="0.2">
      <c r="A2" s="25"/>
      <c r="B2" s="25"/>
      <c r="C2" s="25"/>
      <c r="D2" s="25"/>
      <c r="E2" s="25"/>
      <c r="F2" s="25"/>
      <c r="N2" s="28" t="s">
        <v>745</v>
      </c>
    </row>
    <row r="3" spans="1:14" s="21" customFormat="1" ht="21" customHeight="1" x14ac:dyDescent="0.2">
      <c r="A3" s="25"/>
      <c r="B3" s="25"/>
      <c r="C3" s="25"/>
      <c r="D3" s="25"/>
      <c r="E3" s="25"/>
      <c r="F3" s="25"/>
      <c r="N3" s="29" t="s">
        <v>743</v>
      </c>
    </row>
    <row r="4" spans="1:14" s="21" customFormat="1" x14ac:dyDescent="0.25">
      <c r="A4" s="291" t="s">
        <v>729</v>
      </c>
      <c r="B4" s="291"/>
      <c r="C4" s="292"/>
      <c r="D4" s="292"/>
      <c r="E4" s="292"/>
      <c r="F4" s="292"/>
    </row>
    <row r="5" spans="1:14" s="21" customFormat="1" ht="12.75" x14ac:dyDescent="0.2">
      <c r="A5" s="30"/>
      <c r="B5" s="30"/>
      <c r="C5" s="30"/>
      <c r="D5" s="30"/>
      <c r="E5" s="30"/>
      <c r="F5" s="30"/>
    </row>
    <row r="6" spans="1:14" s="21" customFormat="1" ht="18.75" x14ac:dyDescent="0.3">
      <c r="A6" s="301" t="s">
        <v>743</v>
      </c>
      <c r="B6" s="301"/>
      <c r="C6" s="302"/>
      <c r="D6" s="302"/>
      <c r="E6" s="302"/>
      <c r="F6" s="302"/>
    </row>
    <row r="7" spans="1:14" s="49" customFormat="1" ht="25.5" x14ac:dyDescent="0.25">
      <c r="A7" s="303" t="s">
        <v>687</v>
      </c>
      <c r="B7" s="304"/>
      <c r="C7" s="150" t="s">
        <v>688</v>
      </c>
      <c r="D7" s="150" t="s">
        <v>689</v>
      </c>
      <c r="E7" s="150" t="s">
        <v>690</v>
      </c>
      <c r="F7" s="151" t="s">
        <v>691</v>
      </c>
    </row>
    <row r="8" spans="1:14" s="156" customFormat="1" ht="12.75" x14ac:dyDescent="0.25">
      <c r="A8" s="305" t="s">
        <v>692</v>
      </c>
      <c r="B8" s="152" t="s">
        <v>693</v>
      </c>
      <c r="C8" s="153"/>
      <c r="D8" s="154">
        <f t="shared" ref="D8:D14" si="0">E8*0.5</f>
        <v>24.538310000000003</v>
      </c>
      <c r="E8" s="154">
        <f>S6_JCS_LR_HR_L2!K208+E9</f>
        <v>49.076620000000005</v>
      </c>
      <c r="F8" s="155">
        <f>S6_JCS_LR_HR_L2!K209+F9</f>
        <v>628.64640000000009</v>
      </c>
    </row>
    <row r="9" spans="1:14" s="156" customFormat="1" ht="12.75" x14ac:dyDescent="0.25">
      <c r="A9" s="306"/>
      <c r="B9" s="157" t="s">
        <v>694</v>
      </c>
      <c r="C9" s="158"/>
      <c r="D9" s="159">
        <f t="shared" si="0"/>
        <v>1.20061</v>
      </c>
      <c r="E9" s="159">
        <f>S6_JCS_LR_HR_L2!H208</f>
        <v>2.4012199999999999</v>
      </c>
      <c r="F9" s="160">
        <f>S6_JCS_LR_HR_L2!H209</f>
        <v>30.758400000000002</v>
      </c>
    </row>
    <row r="10" spans="1:14" s="156" customFormat="1" ht="12.75" x14ac:dyDescent="0.25">
      <c r="A10" s="307"/>
      <c r="B10" s="161" t="s">
        <v>695</v>
      </c>
      <c r="C10" s="162"/>
      <c r="D10" s="163">
        <f t="shared" si="0"/>
        <v>25.738920000000004</v>
      </c>
      <c r="E10" s="163">
        <f>E8+E9</f>
        <v>51.477840000000008</v>
      </c>
      <c r="F10" s="164">
        <f>F8+F9</f>
        <v>659.40480000000014</v>
      </c>
    </row>
    <row r="11" spans="1:14" s="156" customFormat="1" ht="12.75" x14ac:dyDescent="0.25">
      <c r="A11" s="308" t="s">
        <v>696</v>
      </c>
      <c r="B11" s="165" t="s">
        <v>693</v>
      </c>
      <c r="C11" s="166">
        <f>S6_JCS_LR_HR_L2!O207+C12</f>
        <v>2.2200000000000002</v>
      </c>
      <c r="D11" s="167">
        <f t="shared" si="0"/>
        <v>9.1091224999999998</v>
      </c>
      <c r="E11" s="167">
        <f>S6_JCS_LR_HR_L2!O208+E12</f>
        <v>18.218245</v>
      </c>
      <c r="F11" s="168">
        <f>S6_JCS_LR_HR_L2!O209+F12</f>
        <v>233.3664</v>
      </c>
    </row>
    <row r="12" spans="1:14" s="156" customFormat="1" ht="12.75" x14ac:dyDescent="0.25">
      <c r="A12" s="309"/>
      <c r="B12" s="169" t="s">
        <v>694</v>
      </c>
      <c r="C12" s="170">
        <f>S6_JCS_LR_HR_L2!M207</f>
        <v>0.14399999999999999</v>
      </c>
      <c r="D12" s="171">
        <f t="shared" si="0"/>
        <v>0.590862</v>
      </c>
      <c r="E12" s="171">
        <f>S6_JCS_LR_HR_L2!M208</f>
        <v>1.181724</v>
      </c>
      <c r="F12" s="172">
        <f>S6_JCS_LR_HR_L2!M209</f>
        <v>15.137280000000001</v>
      </c>
    </row>
    <row r="13" spans="1:14" s="156" customFormat="1" ht="12.75" x14ac:dyDescent="0.25">
      <c r="A13" s="310"/>
      <c r="B13" s="173" t="s">
        <v>695</v>
      </c>
      <c r="C13" s="174">
        <f>D13*0.5</f>
        <v>4.8499922499999997</v>
      </c>
      <c r="D13" s="175">
        <f t="shared" si="0"/>
        <v>9.6999844999999993</v>
      </c>
      <c r="E13" s="175">
        <f>E11+E12</f>
        <v>19.399968999999999</v>
      </c>
      <c r="F13" s="176">
        <f>F11+F12</f>
        <v>248.50368</v>
      </c>
    </row>
    <row r="14" spans="1:14" x14ac:dyDescent="0.25">
      <c r="A14" s="177" t="s">
        <v>697</v>
      </c>
      <c r="B14" s="178" t="s">
        <v>695</v>
      </c>
      <c r="C14" s="179"/>
      <c r="D14" s="180">
        <f t="shared" si="0"/>
        <v>35.438904500000007</v>
      </c>
      <c r="E14" s="181">
        <f>E10+E13</f>
        <v>70.877809000000013</v>
      </c>
      <c r="F14" s="182">
        <f>F10+F13</f>
        <v>907.90848000000017</v>
      </c>
    </row>
  </sheetData>
  <mergeCells count="5">
    <mergeCell ref="A4:F4"/>
    <mergeCell ref="A6:F6"/>
    <mergeCell ref="A7:B7"/>
    <mergeCell ref="A8:A10"/>
    <mergeCell ref="A11:A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E1" zoomScale="125" zoomScaleNormal="125" zoomScalePageLayoutView="125" workbookViewId="0">
      <selection activeCell="N3" sqref="N3"/>
    </sheetView>
  </sheetViews>
  <sheetFormatPr defaultColWidth="8.85546875" defaultRowHeight="12.75" x14ac:dyDescent="0.2"/>
  <cols>
    <col min="1" max="1" width="41" style="191" customWidth="1"/>
    <col min="2" max="2" width="8.85546875" style="192"/>
    <col min="3" max="16384" width="8.85546875" style="188"/>
  </cols>
  <sheetData>
    <row r="1" spans="1:14" s="21" customFormat="1" x14ac:dyDescent="0.2">
      <c r="N1" s="24" t="s">
        <v>730</v>
      </c>
    </row>
    <row r="2" spans="1:14" s="21" customFormat="1" x14ac:dyDescent="0.2">
      <c r="A2" s="25"/>
      <c r="B2" s="25"/>
      <c r="C2" s="25"/>
      <c r="D2" s="25"/>
      <c r="E2" s="25"/>
      <c r="F2" s="25"/>
      <c r="G2" s="25"/>
      <c r="H2" s="25"/>
      <c r="I2" s="25"/>
      <c r="J2" s="25"/>
      <c r="K2" s="25"/>
      <c r="L2" s="25"/>
      <c r="M2" s="25"/>
      <c r="N2" s="28" t="s">
        <v>745</v>
      </c>
    </row>
    <row r="3" spans="1:14" s="21" customFormat="1" ht="21" customHeight="1" x14ac:dyDescent="0.2">
      <c r="A3" s="25"/>
      <c r="B3" s="25"/>
      <c r="C3" s="25"/>
      <c r="D3" s="25"/>
      <c r="E3" s="25"/>
      <c r="F3" s="25"/>
      <c r="G3" s="25"/>
      <c r="H3" s="25"/>
      <c r="I3" s="25"/>
      <c r="J3" s="25"/>
      <c r="K3" s="25"/>
      <c r="L3" s="25"/>
      <c r="M3" s="25"/>
      <c r="N3" s="29" t="s">
        <v>743</v>
      </c>
    </row>
    <row r="4" spans="1:14" s="21" customFormat="1" ht="15" x14ac:dyDescent="0.25">
      <c r="A4" s="291" t="s">
        <v>729</v>
      </c>
      <c r="B4" s="292"/>
      <c r="C4" s="292"/>
      <c r="D4" s="292"/>
      <c r="E4" s="292"/>
      <c r="F4" s="292"/>
      <c r="G4" s="292"/>
      <c r="H4" s="292"/>
      <c r="I4" s="292"/>
      <c r="J4" s="292"/>
      <c r="K4" s="292"/>
      <c r="L4" s="292"/>
      <c r="M4" s="292"/>
      <c r="N4" s="292"/>
    </row>
    <row r="5" spans="1:14" s="21" customFormat="1" x14ac:dyDescent="0.2">
      <c r="A5" s="30"/>
      <c r="B5" s="30"/>
      <c r="C5" s="30"/>
      <c r="D5" s="30"/>
      <c r="E5" s="30"/>
      <c r="F5" s="30"/>
      <c r="G5" s="30"/>
      <c r="H5" s="30"/>
      <c r="I5" s="30"/>
      <c r="J5" s="30"/>
      <c r="K5" s="30"/>
      <c r="L5" s="30"/>
      <c r="M5" s="30"/>
      <c r="N5" s="29"/>
    </row>
    <row r="6" spans="1:14" s="21" customFormat="1" ht="18.75" x14ac:dyDescent="0.3">
      <c r="A6" s="301" t="s">
        <v>743</v>
      </c>
      <c r="B6" s="302"/>
      <c r="C6" s="302"/>
      <c r="D6" s="302"/>
      <c r="E6" s="302"/>
      <c r="F6" s="302"/>
      <c r="G6" s="302"/>
      <c r="H6" s="302"/>
      <c r="I6" s="302"/>
      <c r="J6" s="302"/>
      <c r="K6" s="302"/>
      <c r="L6" s="302"/>
      <c r="M6" s="302"/>
      <c r="N6" s="302"/>
    </row>
    <row r="7" spans="1:14" s="185" customFormat="1" x14ac:dyDescent="0.2">
      <c r="A7" s="183" t="s">
        <v>698</v>
      </c>
      <c r="B7" s="184" t="s">
        <v>699</v>
      </c>
    </row>
    <row r="8" spans="1:14" x14ac:dyDescent="0.2">
      <c r="A8" s="186" t="s">
        <v>736</v>
      </c>
      <c r="B8" s="187">
        <v>600</v>
      </c>
    </row>
    <row r="9" spans="1:14" x14ac:dyDescent="0.2">
      <c r="A9" s="186" t="s">
        <v>735</v>
      </c>
      <c r="B9" s="187">
        <v>6745</v>
      </c>
    </row>
    <row r="10" spans="1:14" x14ac:dyDescent="0.2">
      <c r="A10" s="186" t="s">
        <v>734</v>
      </c>
      <c r="B10" s="187">
        <v>86400</v>
      </c>
    </row>
    <row r="11" spans="1:14" x14ac:dyDescent="0.2">
      <c r="A11" s="186" t="s">
        <v>700</v>
      </c>
      <c r="B11" s="187">
        <v>1</v>
      </c>
    </row>
    <row r="12" spans="1:14" x14ac:dyDescent="0.2">
      <c r="A12" s="186" t="s">
        <v>104</v>
      </c>
      <c r="B12" s="187">
        <v>1</v>
      </c>
    </row>
    <row r="13" spans="1:14" x14ac:dyDescent="0.2">
      <c r="A13" s="186" t="s">
        <v>701</v>
      </c>
      <c r="B13" s="187">
        <v>2</v>
      </c>
    </row>
    <row r="14" spans="1:14" x14ac:dyDescent="0.2">
      <c r="A14" s="186" t="s">
        <v>156</v>
      </c>
      <c r="B14" s="187">
        <v>2</v>
      </c>
    </row>
    <row r="15" spans="1:14" x14ac:dyDescent="0.2">
      <c r="A15" s="186" t="s">
        <v>702</v>
      </c>
      <c r="B15" s="187">
        <v>4</v>
      </c>
    </row>
    <row r="16" spans="1:14" x14ac:dyDescent="0.2">
      <c r="A16" s="186" t="s">
        <v>90</v>
      </c>
      <c r="B16" s="187">
        <v>4</v>
      </c>
    </row>
    <row r="17" spans="1:2" x14ac:dyDescent="0.2">
      <c r="A17" s="186" t="s">
        <v>703</v>
      </c>
      <c r="B17" s="187">
        <v>4</v>
      </c>
    </row>
    <row r="18" spans="1:2" x14ac:dyDescent="0.2">
      <c r="A18" s="186" t="s">
        <v>79</v>
      </c>
      <c r="B18" s="187">
        <v>8</v>
      </c>
    </row>
    <row r="19" spans="1:2" x14ac:dyDescent="0.2">
      <c r="A19" s="186" t="s">
        <v>704</v>
      </c>
      <c r="B19" s="213">
        <v>1</v>
      </c>
    </row>
    <row r="20" spans="1:2" x14ac:dyDescent="0.2">
      <c r="A20" s="186" t="s">
        <v>705</v>
      </c>
      <c r="B20" s="187">
        <f>B21+B22</f>
        <v>0.73</v>
      </c>
    </row>
    <row r="21" spans="1:2" x14ac:dyDescent="0.2">
      <c r="A21" s="186" t="s">
        <v>706</v>
      </c>
      <c r="B21" s="187">
        <v>0.15</v>
      </c>
    </row>
    <row r="22" spans="1:2" x14ac:dyDescent="0.2">
      <c r="A22" s="186" t="s">
        <v>707</v>
      </c>
      <c r="B22" s="187">
        <v>0.57999999999999996</v>
      </c>
    </row>
    <row r="23" spans="1:2" x14ac:dyDescent="0.2">
      <c r="A23" s="189"/>
      <c r="B23" s="190"/>
    </row>
  </sheetData>
  <mergeCells count="2">
    <mergeCell ref="A4:N4"/>
    <mergeCell ref="A6:N6"/>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Signature+Distribution Tables</vt:lpstr>
      <vt:lpstr>Change Record</vt:lpstr>
      <vt:lpstr>S6_JCS_LR_HR_L2</vt:lpstr>
      <vt:lpstr>Size Summary</vt:lpstr>
      <vt:lpstr>Configuration</vt:lpstr>
      <vt:lpstr>Cover!Print_Area</vt:lpstr>
      <vt:lpstr>S6_JCS_LR_HR_L2!Print_Area</vt:lpstr>
    </vt:vector>
  </TitlesOfParts>
  <Company>EUMETSAT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Martins</dc:creator>
  <cp:lastModifiedBy>Cristina Martin-Puig</cp:lastModifiedBy>
  <cp:lastPrinted>2019-04-10T08:04:27Z</cp:lastPrinted>
  <dcterms:created xsi:type="dcterms:W3CDTF">2017-11-28T12:36:13Z</dcterms:created>
  <dcterms:modified xsi:type="dcterms:W3CDTF">2020-02-07T13:18:55Z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DOCNUM">
    <vt:lpwstr>957846</vt:lpwstr>
  </property>
  <property fmtid="{D5CDD505-2E9C-101B-9397-08002B2CF9AE}" pid="3" name="DM_DOCNAME">
    <vt:lpwstr>Jason-CS/Sentinel-6 ALT Level 2 NetCDF Dump</vt:lpwstr>
  </property>
  <property fmtid="{D5CDD505-2E9C-101B-9397-08002B2CF9AE}" pid="4" name="DM_AUTHOR">
    <vt:lpwstr>Remko Scharroo</vt:lpwstr>
  </property>
  <property fmtid="{D5CDD505-2E9C-101B-9397-08002B2CF9AE}" pid="5" name="DM_E_DOC_NO">
    <vt:lpwstr>EUM/LEO-JASCS/SPE/17/957846</vt:lpwstr>
  </property>
  <property fmtid="{D5CDD505-2E9C-101B-9397-08002B2CF9AE}" pid="6" name="DM_E_VER_NO">
    <vt:lpwstr>4 e-signed</vt:lpwstr>
  </property>
  <property fmtid="{D5CDD505-2E9C-101B-9397-08002B2CF9AE}" pid="7" name="DM_E_ISS_DATE">
    <vt:lpwstr>19 November 2019</vt:lpwstr>
  </property>
  <property fmtid="{D5CDD505-2E9C-101B-9397-08002B2CF9AE}" pid="8" name="DM_E_FROM_PERS2">
    <vt:lpwstr/>
  </property>
  <property fmtid="{D5CDD505-2E9C-101B-9397-08002B2CF9AE}" pid="9" name="DM_E_CONFID">
    <vt:lpwstr/>
  </property>
  <property fmtid="{D5CDD505-2E9C-101B-9397-08002B2CF9AE}" pid="10" name="DM_E_WBS_CODE">
    <vt:lpwstr>LEO-JCS-200000</vt:lpwstr>
  </property>
  <property fmtid="{D5CDD505-2E9C-101B-9397-08002B2CF9AE}" pid="11" name="DM_E_DISTRIB">
    <vt:lpwstr/>
  </property>
</Properties>
</file>